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https://lasallemx-my.sharepoint.com/personal/margarita_arias_lasalle_mx/Documents/Desktop/BBV 2/Inicio de trámite SEP/Trámites 2022/MEXICO FAMADYC Nov22/Comunicacion/"/>
    </mc:Choice>
  </mc:AlternateContent>
  <xr:revisionPtr revIDLastSave="46" documentId="13_ncr:1_{B60F6D2D-E558-42AF-BAE3-CCBC05FC03ED}" xr6:coauthVersionLast="47" xr6:coauthVersionMax="47" xr10:uidLastSave="{592857A9-84F1-4A29-B44F-6DAAE388396C}"/>
  <bookViews>
    <workbookView xWindow="15075" yWindow="0" windowWidth="14985" windowHeight="15180" tabRatio="326" xr2:uid="{00000000-000D-0000-FFFF-FFFF00000000}"/>
  </bookViews>
  <sheets>
    <sheet name="Plan Comunicación 2022" sheetId="20" r:id="rId1"/>
    <sheet name="Modelo Mixto" sheetId="23" r:id="rId2"/>
    <sheet name="Inglés" sheetId="24" r:id="rId3"/>
  </sheets>
  <definedNames>
    <definedName name="_xlnm.Print_Area" localSheetId="0">'Plan Comunicación 2022'!$A$1:$BD$47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2" i="20" l="1"/>
  <c r="AC42" i="20"/>
  <c r="AC40" i="20"/>
  <c r="AI42" i="20"/>
  <c r="AI40" i="20"/>
  <c r="AU42" i="20"/>
  <c r="AU40" i="20"/>
  <c r="AO42" i="20"/>
  <c r="AO40" i="20"/>
  <c r="V11" i="20"/>
  <c r="AZ38" i="20"/>
  <c r="AT38" i="20"/>
  <c r="AT36" i="20"/>
  <c r="AN21" i="20" l="1"/>
  <c r="AH19" i="20" l="1"/>
  <c r="AN19" i="20"/>
  <c r="H4" i="23" l="1"/>
  <c r="H3" i="23"/>
  <c r="H2" i="23"/>
  <c r="H5" i="23" l="1"/>
  <c r="I2" i="23" s="1"/>
  <c r="K42" i="20"/>
  <c r="Q42" i="20"/>
  <c r="W42" i="20"/>
  <c r="K40" i="20"/>
  <c r="Q40" i="20"/>
  <c r="W40" i="20"/>
  <c r="E40" i="20"/>
  <c r="AZ32" i="20"/>
  <c r="AH34" i="20"/>
  <c r="AH6" i="20"/>
  <c r="J16" i="20"/>
  <c r="P11" i="20"/>
  <c r="AN34" i="20"/>
  <c r="J29" i="20"/>
  <c r="AN23" i="20"/>
  <c r="V32" i="20"/>
  <c r="P29" i="20"/>
  <c r="AB32" i="20"/>
  <c r="AH32" i="20"/>
  <c r="AB29" i="20"/>
  <c r="V21" i="20"/>
  <c r="AZ19" i="20"/>
  <c r="P26" i="20"/>
  <c r="J21" i="20"/>
  <c r="AN16" i="20"/>
  <c r="AH23" i="20"/>
  <c r="AB23" i="20"/>
  <c r="V19" i="20"/>
  <c r="P23" i="20"/>
  <c r="AZ16" i="20"/>
  <c r="AT32" i="20"/>
  <c r="AH26" i="20"/>
  <c r="AB26" i="20"/>
  <c r="V16" i="20"/>
  <c r="P21" i="20"/>
  <c r="J13" i="20"/>
  <c r="AH16" i="20"/>
  <c r="J19" i="20"/>
  <c r="AB19" i="20"/>
  <c r="P16" i="20"/>
  <c r="J26" i="20"/>
  <c r="AT16" i="20"/>
  <c r="AH11" i="20"/>
  <c r="AB11" i="20"/>
  <c r="V29" i="20"/>
  <c r="J11" i="20"/>
  <c r="P13" i="20"/>
  <c r="AB8" i="20"/>
  <c r="V8" i="20"/>
  <c r="AZ6" i="20"/>
  <c r="AT6" i="20"/>
  <c r="AN6" i="20"/>
  <c r="AB6" i="20"/>
  <c r="V6" i="20"/>
  <c r="P6" i="20"/>
  <c r="J6" i="20"/>
  <c r="AI45" i="20" l="1"/>
  <c r="AC44" i="20"/>
  <c r="BB40" i="20"/>
  <c r="BB41" i="20"/>
  <c r="AO44" i="20"/>
  <c r="AO45" i="20"/>
  <c r="AU44" i="20"/>
  <c r="E44" i="20"/>
  <c r="I4" i="23"/>
  <c r="I3" i="23"/>
  <c r="BB42" i="20"/>
  <c r="AI44" i="20"/>
  <c r="K44" i="20"/>
  <c r="Q44" i="20"/>
  <c r="W44" i="20"/>
  <c r="AU45" i="20"/>
  <c r="K45" i="20"/>
  <c r="W45" i="20"/>
  <c r="E45" i="20"/>
  <c r="Q45" i="20"/>
  <c r="AC45" i="20"/>
  <c r="BB43" i="20"/>
  <c r="BB44" i="20" l="1"/>
  <c r="BB45" i="20"/>
</calcChain>
</file>

<file path=xl/sharedStrings.xml><?xml version="1.0" encoding="utf-8"?>
<sst xmlns="http://schemas.openxmlformats.org/spreadsheetml/2006/main" count="495" uniqueCount="182">
  <si>
    <t>LÍNEAS CURRICULARES</t>
  </si>
  <si>
    <t>CRÉDITOS</t>
  </si>
  <si>
    <t>ASIGNATURAS</t>
  </si>
  <si>
    <t>hd:</t>
  </si>
  <si>
    <t>hi:</t>
  </si>
  <si>
    <t>c:</t>
  </si>
  <si>
    <t>Lengua Extranjera I</t>
  </si>
  <si>
    <t>Lengua Extranjera II</t>
  </si>
  <si>
    <t>4° Semestre</t>
  </si>
  <si>
    <t>2° Semestre</t>
  </si>
  <si>
    <t>5° Semestre</t>
  </si>
  <si>
    <t>6° Semestre</t>
  </si>
  <si>
    <t>7° Semestre</t>
  </si>
  <si>
    <t>8° Semestre</t>
  </si>
  <si>
    <t>HRS. SEMANA CLASE</t>
  </si>
  <si>
    <t>HRS. SEMANA INDEP APROX.</t>
  </si>
  <si>
    <t>ÁREA   PROFESIONALIZANTE</t>
  </si>
  <si>
    <t>* Bloques: Pensamiento y Comunicación; Emprendedores y Sustentabilidad; Lengua Extranjera; Humanismo y Sociedad</t>
  </si>
  <si>
    <t>Taller de Comunicación</t>
  </si>
  <si>
    <t>Taller de Creatividad</t>
  </si>
  <si>
    <t>La Persona en un Mundo Globalizado</t>
  </si>
  <si>
    <t>Identidad Lasallista</t>
  </si>
  <si>
    <t>Taller de Bioética y Perspectiva de Género</t>
  </si>
  <si>
    <t>Taller de Emprendimiento, Empleabilidad y Sostenibilidad</t>
  </si>
  <si>
    <t>Ética en la Vida Profesional</t>
  </si>
  <si>
    <t>Evolución en la Comunicación</t>
  </si>
  <si>
    <t>Lenguajes Audiovisuales</t>
  </si>
  <si>
    <t>Redacción Creativa para Comunicación</t>
  </si>
  <si>
    <t>Semiótica</t>
  </si>
  <si>
    <t>Técnicas de Investigación</t>
  </si>
  <si>
    <t>Fotografía para la Comunicación</t>
  </si>
  <si>
    <t>Introducción al Audio Digital</t>
  </si>
  <si>
    <t>Apreciación Cinematográfica</t>
  </si>
  <si>
    <t>Narrativa Literaria</t>
  </si>
  <si>
    <t>Guionismo</t>
  </si>
  <si>
    <t>Antropología y Comunicación</t>
  </si>
  <si>
    <t>Teoría de los Procesos Socioculturales</t>
  </si>
  <si>
    <t>Etnografía y Comunicación</t>
  </si>
  <si>
    <t>Taller de Redacción Periodística</t>
  </si>
  <si>
    <t>Taller de Producción Cinematográfica</t>
  </si>
  <si>
    <t>Comunicación y Posmodernidad</t>
  </si>
  <si>
    <t>Representaciones de la Investigación</t>
  </si>
  <si>
    <t>Periodismo Digital</t>
  </si>
  <si>
    <t>Taller de Producción de Contenidos Audiovisuales Digitales</t>
  </si>
  <si>
    <t>Publicidad</t>
  </si>
  <si>
    <t>Laboratorio de Comunicación Mediática</t>
  </si>
  <si>
    <t>Ciudadanía Digital</t>
  </si>
  <si>
    <t>Métodos de Investigación en Comunicación</t>
  </si>
  <si>
    <t>Costos y Presupuestos</t>
  </si>
  <si>
    <t>Taller de Producción de Contenidos Editoriales</t>
  </si>
  <si>
    <t>Relaciones Públicas</t>
  </si>
  <si>
    <t>Proyecto Terminal I</t>
  </si>
  <si>
    <t>Comunicación Corporativa</t>
  </si>
  <si>
    <t>Área de Profundización II</t>
  </si>
  <si>
    <t>Proyecto Terminal II</t>
  </si>
  <si>
    <t>Área de Profundización III</t>
  </si>
  <si>
    <t>Imaginarios en el Arte</t>
  </si>
  <si>
    <t>Comunicación Política</t>
  </si>
  <si>
    <r>
      <t>1</t>
    </r>
    <r>
      <rPr>
        <b/>
        <vertAlign val="superscript"/>
        <sz val="7"/>
        <rFont val="Indivisa Text Sans Regular"/>
      </rPr>
      <t>er</t>
    </r>
    <r>
      <rPr>
        <b/>
        <sz val="7"/>
        <rFont val="Indivisa Text Sans Regular"/>
      </rPr>
      <t xml:space="preserve"> Semestre</t>
    </r>
  </si>
  <si>
    <r>
      <t>3</t>
    </r>
    <r>
      <rPr>
        <b/>
        <vertAlign val="superscript"/>
        <sz val="7"/>
        <rFont val="Indivisa Text Sans Regular"/>
      </rPr>
      <t>er</t>
    </r>
    <r>
      <rPr>
        <b/>
        <sz val="7"/>
        <rFont val="Indivisa Text Sans Regular"/>
      </rPr>
      <t xml:space="preserve"> Semestre</t>
    </r>
  </si>
  <si>
    <r>
      <t>Total</t>
    </r>
    <r>
      <rPr>
        <vertAlign val="superscript"/>
        <sz val="6"/>
        <rFont val="Indivisa Text Sans Regular"/>
      </rPr>
      <t xml:space="preserve">1 </t>
    </r>
    <r>
      <rPr>
        <sz val="7"/>
        <rFont val="Indivisa Text Sans Regular"/>
      </rPr>
      <t xml:space="preserve">= </t>
    </r>
    <r>
      <rPr>
        <b/>
        <sz val="7"/>
        <rFont val="Indivisa Text Sans Regular"/>
      </rPr>
      <t>3168</t>
    </r>
  </si>
  <si>
    <r>
      <t xml:space="preserve">Prom. sema/sem ≈ </t>
    </r>
    <r>
      <rPr>
        <b/>
        <sz val="8"/>
        <rFont val="Indivisa Text Sans Regular"/>
      </rPr>
      <t>25</t>
    </r>
  </si>
  <si>
    <r>
      <t>Total</t>
    </r>
    <r>
      <rPr>
        <vertAlign val="superscript"/>
        <sz val="6"/>
        <rFont val="Indivisa Text Sans Regular"/>
      </rPr>
      <t xml:space="preserve">1 </t>
    </r>
    <r>
      <rPr>
        <sz val="7"/>
        <rFont val="Indivisa Text Sans Regular"/>
      </rPr>
      <t xml:space="preserve">≈ </t>
    </r>
    <r>
      <rPr>
        <b/>
        <sz val="8"/>
        <rFont val="Indivisa Text Sans Regular"/>
      </rPr>
      <t>1939</t>
    </r>
  </si>
  <si>
    <r>
      <t xml:space="preserve">Prom. sema/sem ≈ </t>
    </r>
    <r>
      <rPr>
        <b/>
        <sz val="8"/>
        <rFont val="Indivisa Text Sans Regular"/>
      </rPr>
      <t>15</t>
    </r>
  </si>
  <si>
    <r>
      <t xml:space="preserve">Total Lic. = </t>
    </r>
    <r>
      <rPr>
        <b/>
        <sz val="8"/>
        <rFont val="Indivisa Text Sans Regular"/>
      </rPr>
      <t>319.18</t>
    </r>
  </si>
  <si>
    <r>
      <t xml:space="preserve">Total a cursar = </t>
    </r>
    <r>
      <rPr>
        <b/>
        <sz val="8"/>
        <rFont val="Indivisa Text Sans Regular"/>
      </rPr>
      <t>56</t>
    </r>
  </si>
  <si>
    <r>
      <t>1</t>
    </r>
    <r>
      <rPr>
        <sz val="7"/>
        <rFont val="Indivisa Text Sans Regular"/>
      </rPr>
      <t xml:space="preserve"> 18 sema. x semestre</t>
    </r>
  </si>
  <si>
    <t>Monetización y Derechos Digitales</t>
  </si>
  <si>
    <t>Semestre</t>
  </si>
  <si>
    <t>Materia</t>
  </si>
  <si>
    <t>Alfabetización Mediática</t>
  </si>
  <si>
    <t>Teorías de la Información (nombre pendiente)</t>
  </si>
  <si>
    <t>Filosofía y Comunicación</t>
  </si>
  <si>
    <t xml:space="preserve"> Opinión Pública</t>
  </si>
  <si>
    <t>Estadística y Data Analytics</t>
  </si>
  <si>
    <t>Área de Profundización</t>
  </si>
  <si>
    <t>Seminario de Comunicación Intercultural</t>
  </si>
  <si>
    <t>ÁREAS DE PROFUNDIZACIÓN</t>
  </si>
  <si>
    <t>1) ENTORNOS DIGITALES</t>
  </si>
  <si>
    <t>SOCIOLOGÍA DIGITAL</t>
  </si>
  <si>
    <t>ALGORITMOS Y BIG DATA</t>
  </si>
  <si>
    <t>PRODUCCIÓN/GENERACIÓN DE CONTENIDOS PARA PLATAFORMAS DIGITALES</t>
  </si>
  <si>
    <t>2) COMUNICACIÓN Y MERCADOTECNIA DIGITAL</t>
  </si>
  <si>
    <t>Marketing Digital (3 horas)</t>
  </si>
  <si>
    <t>UX y Diseño de Experiencias (4.5 horas)</t>
  </si>
  <si>
    <t>Ejecución de Planes de Marketing (4.5 horas)</t>
  </si>
  <si>
    <t>3) PRODUCCIÓN AUDIOVISUAL</t>
  </si>
  <si>
    <t>Producción Digital</t>
  </si>
  <si>
    <t>Generación de contenido audiovisual</t>
  </si>
  <si>
    <t xml:space="preserve">Ejecución audiovisual para plataformas digitales </t>
  </si>
  <si>
    <t>Línea Curricular</t>
  </si>
  <si>
    <t>Gestión del Conocimiento Curso introductorio</t>
  </si>
  <si>
    <t>Gestión del Conocimiento, Curso introductorio</t>
  </si>
  <si>
    <t>Gestión del Conocimiento Curso Introductorio</t>
  </si>
  <si>
    <t>Gestión del Conocimiento Curso intermedio</t>
  </si>
  <si>
    <t>Gestión del Conocimiento Curso profesionalizante</t>
  </si>
  <si>
    <t xml:space="preserve">Gestión del Conocimiento Curso intermedio </t>
  </si>
  <si>
    <t>Gestión del conocimiento Curso profesionalizante</t>
  </si>
  <si>
    <t>Gestión del Conocimiento</t>
  </si>
  <si>
    <t>gestión del Conocimiento</t>
  </si>
  <si>
    <t>Tipo de unidad didáctica</t>
  </si>
  <si>
    <t>Curso Teórico-Práctico</t>
  </si>
  <si>
    <t xml:space="preserve">Curso Teórico </t>
  </si>
  <si>
    <t>Curso Teórico -Práctico</t>
  </si>
  <si>
    <t>Curso Práctico</t>
  </si>
  <si>
    <t>Curso Taller</t>
  </si>
  <si>
    <t>Curso teórico</t>
  </si>
  <si>
    <t>Modelo Mixto</t>
  </si>
  <si>
    <t>Introducción a los Lenguajes Digitales</t>
  </si>
  <si>
    <t>Laboratorio de Expresión Sonora y Producción Radiofónica</t>
  </si>
  <si>
    <t>Persuasión y Comportamiento de Audiencias</t>
  </si>
  <si>
    <t>Narrativas  Audiovisuales</t>
  </si>
  <si>
    <t>Identidad Lasallistas</t>
  </si>
  <si>
    <t>Ética Profesional</t>
  </si>
  <si>
    <t>Obligatoria Electiva</t>
  </si>
  <si>
    <t>Tecnologías Transmedia</t>
  </si>
  <si>
    <t>Lenguajes Multimodales Curso introductorio</t>
  </si>
  <si>
    <t>Lenguajes Multimodales</t>
  </si>
  <si>
    <t>Área Común</t>
  </si>
  <si>
    <t>Todas</t>
  </si>
  <si>
    <t>H</t>
  </si>
  <si>
    <t>P</t>
  </si>
  <si>
    <t>R</t>
  </si>
  <si>
    <t>NA</t>
  </si>
  <si>
    <t>%</t>
  </si>
  <si>
    <t>Modalidad</t>
  </si>
  <si>
    <t>Num. Materias</t>
  </si>
  <si>
    <t>Metas Dirección</t>
  </si>
  <si>
    <t>H (híbrida)</t>
  </si>
  <si>
    <t>R (remota)</t>
  </si>
  <si>
    <t>P (presencial)</t>
  </si>
  <si>
    <t>Práctica Profesional</t>
  </si>
  <si>
    <t>Sociología Digital (Área Profundización - Entornos Digitales)</t>
  </si>
  <si>
    <t>Mercadotecnia Digital (Área Profundización Comunicación y Mercadotecnia)</t>
  </si>
  <si>
    <t>Seminario de Temas Contemporáneos en Comunicación</t>
  </si>
  <si>
    <t>Sugerenicas: Metaversos/</t>
  </si>
  <si>
    <t xml:space="preserve">  </t>
  </si>
  <si>
    <t>UNIVERSIDAD LA SALLE
 LICENCIATURA EN COMUNICACIÓN, Plan 2022</t>
  </si>
  <si>
    <t>Asignatura Optativa del Área Curricular Común</t>
  </si>
  <si>
    <t>Formación para el Campo Profesional</t>
  </si>
  <si>
    <t xml:space="preserve">Filosofía en la Comunicación </t>
  </si>
  <si>
    <t xml:space="preserve">Evolución en la Comunicación </t>
  </si>
  <si>
    <t xml:space="preserve">Alfabetizacion Mediática </t>
  </si>
  <si>
    <t xml:space="preserve">Imaginarios en el Arte </t>
  </si>
  <si>
    <t xml:space="preserve">Lenguajes Audiovisuales </t>
  </si>
  <si>
    <t xml:space="preserve">Introducción a los Lenguajes Digitales </t>
  </si>
  <si>
    <t xml:space="preserve">Narrativa Literaria </t>
  </si>
  <si>
    <t xml:space="preserve">Redacción Creativa para Comunicación </t>
  </si>
  <si>
    <t xml:space="preserve">Apreciación Cinematográfica </t>
  </si>
  <si>
    <t xml:space="preserve">Introducción al Audio Digital </t>
  </si>
  <si>
    <t xml:space="preserve">Teorías de la Sociedad del Conocimiento </t>
  </si>
  <si>
    <t xml:space="preserve">Teorías de la Significación </t>
  </si>
  <si>
    <t xml:space="preserve">Opinión Pública </t>
  </si>
  <si>
    <t xml:space="preserve">Estadística y Análisis de Datos </t>
  </si>
  <si>
    <t xml:space="preserve">Antropología y Comunicación </t>
  </si>
  <si>
    <t xml:space="preserve">Laboratorio de Expresión Sonora y Radiofónica </t>
  </si>
  <si>
    <t xml:space="preserve">Guionismo </t>
  </si>
  <si>
    <t xml:space="preserve">Persuasión y Comportamiento de Audiencias </t>
  </si>
  <si>
    <t xml:space="preserve">Costos y Presupuestos </t>
  </si>
  <si>
    <t xml:space="preserve">Narrativas Audiovisuales </t>
  </si>
  <si>
    <t xml:space="preserve">Taller de Redacción Periodística </t>
  </si>
  <si>
    <t xml:space="preserve">Taller de Producción Cinematográfica </t>
  </si>
  <si>
    <t xml:space="preserve">Etnografía y Comunicación </t>
  </si>
  <si>
    <t xml:space="preserve">Teoría de los Procesos Socioculturales </t>
  </si>
  <si>
    <t xml:space="preserve">Comunicación y Posmodernidad </t>
  </si>
  <si>
    <t xml:space="preserve">Visualización de Datos </t>
  </si>
  <si>
    <t xml:space="preserve">Comunicación Política </t>
  </si>
  <si>
    <t xml:space="preserve">Taller de Producción de Contenidos Audiovisuales Digitales </t>
  </si>
  <si>
    <t xml:space="preserve">Periodismo Digital </t>
  </si>
  <si>
    <t xml:space="preserve">Publicidad </t>
  </si>
  <si>
    <t xml:space="preserve">Relaciones Públicas </t>
  </si>
  <si>
    <t xml:space="preserve">Laboratorio de Comunicación Mediática </t>
  </si>
  <si>
    <t xml:space="preserve">Ciudadanía Digital </t>
  </si>
  <si>
    <t xml:space="preserve">Métodos de Investigación en Comunicación </t>
  </si>
  <si>
    <t xml:space="preserve">Proyecto Terminal Colaborativo I </t>
  </si>
  <si>
    <t xml:space="preserve">Seminario de Temas Contemporáneos en Comunicación </t>
  </si>
  <si>
    <t xml:space="preserve">Proyecto Terminal Colaborativo II </t>
  </si>
  <si>
    <t>Área de Profundización I</t>
  </si>
  <si>
    <t xml:space="preserve">Técnicas de Investigación en comunicación  </t>
  </si>
  <si>
    <t>Narrativa y tecnologías fotográficas</t>
  </si>
  <si>
    <t>Marco legal de la comunicación y plataformas digitales</t>
  </si>
  <si>
    <t>Taller de producción de contenidos para ediciones digitales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</si>
</sst>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 ;\-0.00\ "/>
    <numFmt numFmtId="165" formatCode="0.0"/>
  </numFmts>
  <fonts count="32">
    <font>
      <sz val="10"/>
      <name val="Arial"/>
    </font>
    <font>
      <sz val="12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  <font>
      <sz val="5"/>
      <name val="Arial"/>
      <family val="2"/>
    </font>
    <font>
      <sz val="12"/>
      <name val="Arial"/>
      <family val="2"/>
    </font>
    <font>
      <b/>
      <sz val="16"/>
      <name val="Indivisa Text Sans Regular"/>
    </font>
    <font>
      <sz val="8"/>
      <name val="Indivisa Text Sans Regular"/>
    </font>
    <font>
      <b/>
      <sz val="14"/>
      <name val="Indivisa Text Sans Regular"/>
    </font>
    <font>
      <b/>
      <i/>
      <sz val="6.5"/>
      <name val="Indivisa Text Sans Regular"/>
    </font>
    <font>
      <sz val="7"/>
      <name val="Indivisa Text Sans Regular"/>
    </font>
    <font>
      <b/>
      <sz val="7"/>
      <name val="Indivisa Text Sans Regular"/>
    </font>
    <font>
      <b/>
      <vertAlign val="superscript"/>
      <sz val="7"/>
      <name val="Indivisa Text Sans Regular"/>
    </font>
    <font>
      <i/>
      <sz val="8"/>
      <name val="Indivisa Text Sans Regular"/>
    </font>
    <font>
      <sz val="6.5"/>
      <name val="Indivisa Text Sans Regular"/>
    </font>
    <font>
      <sz val="6"/>
      <name val="Indivisa Text Sans Regular"/>
    </font>
    <font>
      <b/>
      <sz val="8"/>
      <name val="Indivisa Text Sans Regular"/>
    </font>
    <font>
      <sz val="5"/>
      <name val="Indivisa Text Sans Regular"/>
    </font>
    <font>
      <b/>
      <sz val="6"/>
      <name val="Indivisa Text Sans Regular"/>
    </font>
    <font>
      <b/>
      <i/>
      <sz val="6"/>
      <name val="Indivisa Text Sans Regular"/>
    </font>
    <font>
      <b/>
      <sz val="9"/>
      <name val="Indivisa Text Sans Regular"/>
    </font>
    <font>
      <vertAlign val="superscript"/>
      <sz val="6"/>
      <name val="Indivisa Text Sans Regular"/>
    </font>
    <font>
      <b/>
      <sz val="7.5"/>
      <name val="Indivisa Text Sans Regula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6"/>
      <color theme="0"/>
      <name val="Arial"/>
      <family val="2"/>
    </font>
    <font>
      <b/>
      <sz val="12"/>
      <name val="Indivisa Text Sans Regular"/>
    </font>
  </fonts>
  <fills count="1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3" fillId="0" borderId="0" applyFont="0" applyFill="0" applyBorder="0" applyAlignment="0" applyProtection="0"/>
  </cellStyleXfs>
  <cellXfs count="1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3" fillId="0" borderId="2" xfId="0" applyFont="1" applyBorder="1"/>
    <xf numFmtId="0" fontId="4" fillId="0" borderId="0" xfId="0" applyFont="1"/>
    <xf numFmtId="0" fontId="4" fillId="0" borderId="0" xfId="0" applyFont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4" fillId="0" borderId="0" xfId="0" applyFont="1" applyBorder="1"/>
    <xf numFmtId="0" fontId="4" fillId="0" borderId="0" xfId="0" applyFont="1" applyFill="1"/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left" vertical="center"/>
    </xf>
    <xf numFmtId="0" fontId="7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left"/>
    </xf>
    <xf numFmtId="0" fontId="17" fillId="0" borderId="0" xfId="0" applyFont="1" applyFill="1" applyAlignment="1">
      <alignment horizontal="left" vertical="center" wrapText="1"/>
    </xf>
    <xf numFmtId="49" fontId="16" fillId="4" borderId="3" xfId="0" applyNumberFormat="1" applyFont="1" applyFill="1" applyBorder="1" applyAlignment="1">
      <alignment horizontal="right" vertical="center" wrapText="1"/>
    </xf>
    <xf numFmtId="0" fontId="16" fillId="4" borderId="4" xfId="0" applyNumberFormat="1" applyFont="1" applyFill="1" applyBorder="1" applyAlignment="1">
      <alignment horizontal="left" vertical="center" wrapText="1"/>
    </xf>
    <xf numFmtId="49" fontId="16" fillId="4" borderId="4" xfId="0" applyNumberFormat="1" applyFont="1" applyFill="1" applyBorder="1" applyAlignment="1">
      <alignment horizontal="right" vertical="center" wrapText="1"/>
    </xf>
    <xf numFmtId="165" fontId="16" fillId="4" borderId="1" xfId="0" applyNumberFormat="1" applyFont="1" applyFill="1" applyBorder="1" applyAlignment="1">
      <alignment horizontal="left" vertical="center" wrapText="1"/>
    </xf>
    <xf numFmtId="49" fontId="16" fillId="5" borderId="3" xfId="0" applyNumberFormat="1" applyFont="1" applyFill="1" applyBorder="1" applyAlignment="1">
      <alignment horizontal="right" vertical="center" wrapText="1"/>
    </xf>
    <xf numFmtId="0" fontId="16" fillId="5" borderId="4" xfId="0" applyNumberFormat="1" applyFont="1" applyFill="1" applyBorder="1" applyAlignment="1">
      <alignment horizontal="left" vertical="center" wrapText="1"/>
    </xf>
    <xf numFmtId="49" fontId="16" fillId="5" borderId="4" xfId="0" applyNumberFormat="1" applyFont="1" applyFill="1" applyBorder="1" applyAlignment="1">
      <alignment horizontal="right" vertical="center" wrapText="1"/>
    </xf>
    <xf numFmtId="165" fontId="16" fillId="5" borderId="1" xfId="0" applyNumberFormat="1" applyFont="1" applyFill="1" applyBorder="1" applyAlignment="1">
      <alignment horizontal="left" vertical="center" wrapText="1"/>
    </xf>
    <xf numFmtId="49" fontId="16" fillId="6" borderId="3" xfId="0" applyNumberFormat="1" applyFont="1" applyFill="1" applyBorder="1" applyAlignment="1">
      <alignment horizontal="right" vertical="center" wrapText="1"/>
    </xf>
    <xf numFmtId="0" fontId="16" fillId="6" borderId="4" xfId="0" applyNumberFormat="1" applyFont="1" applyFill="1" applyBorder="1" applyAlignment="1">
      <alignment horizontal="left" vertical="center" wrapText="1"/>
    </xf>
    <xf numFmtId="49" fontId="16" fillId="6" borderId="4" xfId="0" applyNumberFormat="1" applyFont="1" applyFill="1" applyBorder="1" applyAlignment="1">
      <alignment horizontal="right" vertical="center" wrapText="1"/>
    </xf>
    <xf numFmtId="165" fontId="16" fillId="6" borderId="1" xfId="0" applyNumberFormat="1" applyFont="1" applyFill="1" applyBorder="1" applyAlignment="1">
      <alignment horizontal="left" vertical="center" wrapText="1"/>
    </xf>
    <xf numFmtId="0" fontId="11" fillId="0" borderId="0" xfId="0" applyFont="1" applyFill="1" applyAlignment="1">
      <alignment vertical="center" wrapText="1"/>
    </xf>
    <xf numFmtId="0" fontId="7" fillId="3" borderId="0" xfId="0" applyFont="1" applyFill="1" applyBorder="1" applyAlignment="1">
      <alignment horizontal="center"/>
    </xf>
    <xf numFmtId="0" fontId="15" fillId="3" borderId="0" xfId="0" applyFont="1" applyFill="1" applyBorder="1" applyAlignment="1">
      <alignment horizontal="left"/>
    </xf>
    <xf numFmtId="0" fontId="14" fillId="3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 wrapText="1"/>
    </xf>
    <xf numFmtId="49" fontId="16" fillId="4" borderId="0" xfId="0" applyNumberFormat="1" applyFont="1" applyFill="1" applyBorder="1" applyAlignment="1">
      <alignment horizontal="right" vertical="center" wrapText="1"/>
    </xf>
    <xf numFmtId="0" fontId="16" fillId="4" borderId="0" xfId="0" applyFont="1" applyFill="1" applyBorder="1" applyAlignment="1">
      <alignment horizontal="left" vertical="center" wrapText="1"/>
    </xf>
    <xf numFmtId="0" fontId="15" fillId="3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17" fillId="3" borderId="0" xfId="0" applyFont="1" applyFill="1" applyAlignment="1">
      <alignment horizontal="left" vertical="center" wrapText="1"/>
    </xf>
    <xf numFmtId="49" fontId="16" fillId="4" borderId="16" xfId="0" applyNumberFormat="1" applyFont="1" applyFill="1" applyBorder="1" applyAlignment="1">
      <alignment horizontal="right" vertical="center" wrapText="1"/>
    </xf>
    <xf numFmtId="0" fontId="16" fillId="5" borderId="4" xfId="0" applyFont="1" applyFill="1" applyBorder="1" applyAlignment="1">
      <alignment horizontal="left" vertical="center" wrapText="1"/>
    </xf>
    <xf numFmtId="0" fontId="16" fillId="4" borderId="4" xfId="0" applyFont="1" applyFill="1" applyBorder="1" applyAlignment="1">
      <alignment horizontal="left" vertical="center" wrapText="1"/>
    </xf>
    <xf numFmtId="2" fontId="16" fillId="4" borderId="1" xfId="0" applyNumberFormat="1" applyFont="1" applyFill="1" applyBorder="1" applyAlignment="1">
      <alignment horizontal="left" vertical="center" wrapText="1"/>
    </xf>
    <xf numFmtId="165" fontId="16" fillId="4" borderId="4" xfId="0" applyNumberFormat="1" applyFont="1" applyFill="1" applyBorder="1" applyAlignment="1">
      <alignment horizontal="left" vertical="center" wrapText="1"/>
    </xf>
    <xf numFmtId="0" fontId="16" fillId="6" borderId="4" xfId="0" applyFont="1" applyFill="1" applyBorder="1" applyAlignment="1">
      <alignment horizontal="left" vertical="center" wrapText="1"/>
    </xf>
    <xf numFmtId="2" fontId="16" fillId="6" borderId="1" xfId="0" applyNumberFormat="1" applyFont="1" applyFill="1" applyBorder="1" applyAlignment="1">
      <alignment horizontal="left" vertical="center" wrapText="1"/>
    </xf>
    <xf numFmtId="0" fontId="19" fillId="3" borderId="0" xfId="0" applyFont="1" applyFill="1" applyAlignment="1">
      <alignment horizontal="center" vertical="center" wrapText="1"/>
    </xf>
    <xf numFmtId="2" fontId="16" fillId="5" borderId="1" xfId="0" applyNumberFormat="1" applyFont="1" applyFill="1" applyBorder="1" applyAlignment="1">
      <alignment horizontal="left" vertical="center" wrapText="1"/>
    </xf>
    <xf numFmtId="0" fontId="15" fillId="3" borderId="0" xfId="0" applyFont="1" applyFill="1" applyAlignment="1">
      <alignment horizontal="left" vertical="center"/>
    </xf>
    <xf numFmtId="0" fontId="19" fillId="3" borderId="0" xfId="0" applyFont="1" applyFill="1" applyAlignment="1">
      <alignment vertical="center" wrapText="1"/>
    </xf>
    <xf numFmtId="0" fontId="15" fillId="0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15" fillId="0" borderId="0" xfId="0" applyFont="1" applyFill="1" applyAlignment="1"/>
    <xf numFmtId="0" fontId="15" fillId="0" borderId="0" xfId="0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vertical="center" wrapText="1"/>
    </xf>
    <xf numFmtId="0" fontId="10" fillId="3" borderId="0" xfId="0" applyFont="1" applyFill="1" applyAlignment="1">
      <alignment horizontal="center"/>
    </xf>
    <xf numFmtId="0" fontId="18" fillId="3" borderId="0" xfId="0" applyFont="1" applyFill="1" applyAlignment="1">
      <alignment vertical="center" wrapText="1"/>
    </xf>
    <xf numFmtId="0" fontId="18" fillId="3" borderId="0" xfId="0" applyFont="1" applyFill="1" applyAlignment="1">
      <alignment horizontal="left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10" fillId="3" borderId="0" xfId="0" applyFont="1" applyFill="1"/>
    <xf numFmtId="0" fontId="10" fillId="3" borderId="0" xfId="0" applyFont="1" applyFill="1" applyAlignment="1">
      <alignment vertical="center" wrapText="1"/>
    </xf>
    <xf numFmtId="0" fontId="21" fillId="3" borderId="0" xfId="0" applyFont="1" applyFill="1" applyAlignment="1">
      <alignment vertical="top" wrapText="1"/>
    </xf>
    <xf numFmtId="0" fontId="7" fillId="0" borderId="0" xfId="0" applyFont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1" fontId="7" fillId="0" borderId="0" xfId="0" applyNumberFormat="1" applyFont="1" applyAlignment="1">
      <alignment horizontal="left" vertical="center"/>
    </xf>
    <xf numFmtId="0" fontId="24" fillId="0" borderId="0" xfId="0" applyFont="1" applyAlignment="1">
      <alignment horizontal="center" vertical="center" wrapText="1"/>
    </xf>
    <xf numFmtId="0" fontId="25" fillId="7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/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0" fontId="29" fillId="0" borderId="0" xfId="0" applyFont="1" applyFill="1"/>
    <xf numFmtId="0" fontId="1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9" fillId="0" borderId="0" xfId="0" applyFont="1"/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0" fillId="8" borderId="0" xfId="0" applyFill="1"/>
    <xf numFmtId="0" fontId="0" fillId="8" borderId="0" xfId="0" applyFill="1" applyAlignment="1">
      <alignment vertical="center" wrapText="1"/>
    </xf>
    <xf numFmtId="0" fontId="0" fillId="8" borderId="0" xfId="0" applyFill="1" applyAlignment="1">
      <alignment vertical="center"/>
    </xf>
    <xf numFmtId="0" fontId="29" fillId="8" borderId="0" xfId="0" applyFont="1" applyFill="1"/>
    <xf numFmtId="0" fontId="0" fillId="0" borderId="0" xfId="0" applyFill="1" applyAlignment="1">
      <alignment horizontal="right"/>
    </xf>
    <xf numFmtId="0" fontId="29" fillId="0" borderId="21" xfId="0" applyFont="1" applyBorder="1"/>
    <xf numFmtId="0" fontId="0" fillId="0" borderId="0" xfId="0" applyBorder="1"/>
    <xf numFmtId="9" fontId="0" fillId="0" borderId="0" xfId="1" applyFont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28" fillId="0" borderId="18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6" fillId="9" borderId="0" xfId="0" applyFont="1" applyFill="1" applyAlignment="1">
      <alignment vertical="center" wrapText="1"/>
    </xf>
    <xf numFmtId="0" fontId="0" fillId="9" borderId="0" xfId="0" applyFill="1" applyAlignment="1">
      <alignment vertical="center"/>
    </xf>
    <xf numFmtId="0" fontId="0" fillId="9" borderId="0" xfId="0" applyFill="1"/>
    <xf numFmtId="0" fontId="27" fillId="9" borderId="0" xfId="0" applyFont="1" applyFill="1" applyAlignment="1">
      <alignment horizontal="left" vertical="center"/>
    </xf>
    <xf numFmtId="0" fontId="29" fillId="9" borderId="0" xfId="0" applyFont="1" applyFill="1"/>
    <xf numFmtId="0" fontId="0" fillId="10" borderId="0" xfId="0" applyFill="1" applyBorder="1" applyAlignment="1">
      <alignment vertical="center" wrapText="1"/>
    </xf>
    <xf numFmtId="0" fontId="0" fillId="10" borderId="0" xfId="0" applyFill="1" applyBorder="1" applyAlignment="1">
      <alignment vertical="center"/>
    </xf>
    <xf numFmtId="0" fontId="0" fillId="10" borderId="0" xfId="0" applyFill="1" applyBorder="1"/>
    <xf numFmtId="0" fontId="29" fillId="10" borderId="0" xfId="0" applyFont="1" applyFill="1" applyBorder="1"/>
    <xf numFmtId="0" fontId="23" fillId="0" borderId="0" xfId="0" applyFont="1"/>
    <xf numFmtId="0" fontId="30" fillId="7" borderId="0" xfId="0" applyFont="1" applyFill="1"/>
    <xf numFmtId="0" fontId="23" fillId="8" borderId="0" xfId="0" applyFont="1" applyFill="1" applyAlignment="1">
      <alignment vertical="center" wrapText="1"/>
    </xf>
    <xf numFmtId="0" fontId="28" fillId="8" borderId="0" xfId="0" applyFont="1" applyFill="1" applyAlignment="1">
      <alignment vertical="center" wrapText="1"/>
    </xf>
    <xf numFmtId="0" fontId="14" fillId="0" borderId="0" xfId="0" applyFont="1" applyFill="1" applyAlignment="1">
      <alignment horizontal="center" vertical="center"/>
    </xf>
    <xf numFmtId="49" fontId="16" fillId="11" borderId="3" xfId="0" applyNumberFormat="1" applyFont="1" applyFill="1" applyBorder="1" applyAlignment="1">
      <alignment horizontal="right" vertical="center" wrapText="1"/>
    </xf>
    <xf numFmtId="0" fontId="16" fillId="11" borderId="4" xfId="0" applyNumberFormat="1" applyFont="1" applyFill="1" applyBorder="1" applyAlignment="1">
      <alignment horizontal="left" vertical="center" wrapText="1"/>
    </xf>
    <xf numFmtId="49" fontId="16" fillId="11" borderId="4" xfId="0" applyNumberFormat="1" applyFont="1" applyFill="1" applyBorder="1" applyAlignment="1">
      <alignment horizontal="right" vertical="center" wrapText="1"/>
    </xf>
    <xf numFmtId="1" fontId="16" fillId="11" borderId="1" xfId="0" applyNumberFormat="1" applyFont="1" applyFill="1" applyBorder="1" applyAlignment="1">
      <alignment horizontal="left" vertical="center" wrapText="1"/>
    </xf>
    <xf numFmtId="165" fontId="16" fillId="11" borderId="1" xfId="0" applyNumberFormat="1" applyFont="1" applyFill="1" applyBorder="1" applyAlignment="1">
      <alignment horizontal="left" vertical="center" wrapText="1"/>
    </xf>
    <xf numFmtId="165" fontId="16" fillId="5" borderId="4" xfId="0" applyNumberFormat="1" applyFont="1" applyFill="1" applyBorder="1" applyAlignment="1">
      <alignment horizontal="left" vertical="center" wrapText="1"/>
    </xf>
    <xf numFmtId="49" fontId="16" fillId="6" borderId="28" xfId="0" applyNumberFormat="1" applyFont="1" applyFill="1" applyBorder="1" applyAlignment="1">
      <alignment horizontal="right" vertical="center" wrapText="1"/>
    </xf>
    <xf numFmtId="0" fontId="4" fillId="0" borderId="29" xfId="0" applyFont="1" applyFill="1" applyBorder="1" applyAlignment="1">
      <alignment vertical="center" wrapText="1"/>
    </xf>
    <xf numFmtId="0" fontId="4" fillId="0" borderId="26" xfId="0" applyFont="1" applyFill="1" applyBorder="1" applyAlignment="1">
      <alignment vertical="center" wrapText="1"/>
    </xf>
    <xf numFmtId="0" fontId="10" fillId="2" borderId="30" xfId="0" applyFont="1" applyFill="1" applyBorder="1" applyAlignment="1">
      <alignment vertical="center" wrapText="1"/>
    </xf>
    <xf numFmtId="0" fontId="31" fillId="0" borderId="0" xfId="0" applyFont="1"/>
    <xf numFmtId="1" fontId="16" fillId="4" borderId="1" xfId="0" applyNumberFormat="1" applyFont="1" applyFill="1" applyBorder="1" applyAlignment="1">
      <alignment horizontal="left" vertical="center" wrapText="1"/>
    </xf>
    <xf numFmtId="165" fontId="16" fillId="4" borderId="17" xfId="0" applyNumberFormat="1" applyFont="1" applyFill="1" applyBorder="1" applyAlignment="1">
      <alignment horizontal="left" vertical="center" wrapText="1"/>
    </xf>
    <xf numFmtId="1" fontId="16" fillId="5" borderId="4" xfId="0" applyNumberFormat="1" applyFont="1" applyFill="1" applyBorder="1" applyAlignment="1">
      <alignment horizontal="left" vertical="center" wrapText="1"/>
    </xf>
    <xf numFmtId="164" fontId="20" fillId="5" borderId="10" xfId="0" applyNumberFormat="1" applyFont="1" applyFill="1" applyBorder="1" applyAlignment="1">
      <alignment horizontal="center" vertical="center" wrapText="1"/>
    </xf>
    <xf numFmtId="164" fontId="20" fillId="5" borderId="11" xfId="0" applyNumberFormat="1" applyFont="1" applyFill="1" applyBorder="1" applyAlignment="1">
      <alignment horizontal="center" vertical="center" wrapText="1"/>
    </xf>
    <xf numFmtId="164" fontId="20" fillId="5" borderId="12" xfId="0" applyNumberFormat="1" applyFont="1" applyFill="1" applyBorder="1" applyAlignment="1">
      <alignment horizontal="center" vertical="center" wrapText="1"/>
    </xf>
    <xf numFmtId="164" fontId="20" fillId="6" borderId="10" xfId="0" applyNumberFormat="1" applyFont="1" applyFill="1" applyBorder="1" applyAlignment="1">
      <alignment horizontal="center" vertical="center" wrapText="1"/>
    </xf>
    <xf numFmtId="164" fontId="20" fillId="6" borderId="11" xfId="0" applyNumberFormat="1" applyFont="1" applyFill="1" applyBorder="1" applyAlignment="1">
      <alignment horizontal="center" vertical="center" wrapText="1"/>
    </xf>
    <xf numFmtId="164" fontId="20" fillId="6" borderId="12" xfId="0" applyNumberFormat="1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left" vertical="center" wrapText="1"/>
    </xf>
    <xf numFmtId="49" fontId="16" fillId="6" borderId="5" xfId="0" applyNumberFormat="1" applyFont="1" applyFill="1" applyBorder="1" applyAlignment="1">
      <alignment horizontal="center" vertical="center" wrapText="1"/>
    </xf>
    <xf numFmtId="49" fontId="16" fillId="6" borderId="6" xfId="0" applyNumberFormat="1" applyFont="1" applyFill="1" applyBorder="1" applyAlignment="1">
      <alignment horizontal="center" vertical="center" wrapText="1"/>
    </xf>
    <xf numFmtId="49" fontId="16" fillId="6" borderId="7" xfId="0" applyNumberFormat="1" applyFont="1" applyFill="1" applyBorder="1" applyAlignment="1">
      <alignment horizontal="center" vertical="center" wrapText="1"/>
    </xf>
    <xf numFmtId="164" fontId="20" fillId="6" borderId="13" xfId="0" applyNumberFormat="1" applyFont="1" applyFill="1" applyBorder="1" applyAlignment="1">
      <alignment horizontal="center" vertical="center" wrapText="1"/>
    </xf>
    <xf numFmtId="164" fontId="20" fillId="6" borderId="14" xfId="0" applyNumberFormat="1" applyFont="1" applyFill="1" applyBorder="1" applyAlignment="1">
      <alignment horizontal="center" vertical="center" wrapText="1"/>
    </xf>
    <xf numFmtId="164" fontId="20" fillId="6" borderId="15" xfId="0" applyNumberFormat="1" applyFont="1" applyFill="1" applyBorder="1" applyAlignment="1">
      <alignment horizontal="center" vertical="center" wrapText="1"/>
    </xf>
    <xf numFmtId="164" fontId="20" fillId="4" borderId="10" xfId="0" applyNumberFormat="1" applyFont="1" applyFill="1" applyBorder="1" applyAlignment="1">
      <alignment horizontal="center" vertical="center" wrapText="1"/>
    </xf>
    <xf numFmtId="164" fontId="20" fillId="4" borderId="11" xfId="0" applyNumberFormat="1" applyFont="1" applyFill="1" applyBorder="1" applyAlignment="1">
      <alignment horizontal="center" vertical="center" wrapText="1"/>
    </xf>
    <xf numFmtId="164" fontId="20" fillId="4" borderId="12" xfId="0" applyNumberFormat="1" applyFont="1" applyFill="1" applyBorder="1" applyAlignment="1">
      <alignment horizontal="center" vertical="center" wrapText="1"/>
    </xf>
    <xf numFmtId="164" fontId="20" fillId="4" borderId="13" xfId="0" applyNumberFormat="1" applyFont="1" applyFill="1" applyBorder="1" applyAlignment="1">
      <alignment horizontal="center" vertical="center" wrapText="1"/>
    </xf>
    <xf numFmtId="164" fontId="20" fillId="4" borderId="14" xfId="0" applyNumberFormat="1" applyFont="1" applyFill="1" applyBorder="1" applyAlignment="1">
      <alignment horizontal="center" vertical="center" wrapText="1"/>
    </xf>
    <xf numFmtId="164" fontId="20" fillId="4" borderId="15" xfId="0" applyNumberFormat="1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left" vertical="top" wrapText="1"/>
    </xf>
    <xf numFmtId="0" fontId="20" fillId="4" borderId="8" xfId="0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164" fontId="20" fillId="5" borderId="13" xfId="0" applyNumberFormat="1" applyFont="1" applyFill="1" applyBorder="1" applyAlignment="1">
      <alignment horizontal="center" vertical="center" wrapText="1"/>
    </xf>
    <xf numFmtId="164" fontId="20" fillId="5" borderId="14" xfId="0" applyNumberFormat="1" applyFont="1" applyFill="1" applyBorder="1" applyAlignment="1">
      <alignment horizontal="center" vertical="center" wrapText="1"/>
    </xf>
    <xf numFmtId="164" fontId="20" fillId="5" borderId="15" xfId="0" applyNumberFormat="1" applyFont="1" applyFill="1" applyBorder="1" applyAlignment="1">
      <alignment horizontal="center" vertical="center" wrapText="1"/>
    </xf>
    <xf numFmtId="49" fontId="16" fillId="11" borderId="5" xfId="0" applyNumberFormat="1" applyFont="1" applyFill="1" applyBorder="1" applyAlignment="1">
      <alignment horizontal="center" vertical="center" wrapText="1"/>
    </xf>
    <xf numFmtId="49" fontId="16" fillId="11" borderId="6" xfId="0" applyNumberFormat="1" applyFont="1" applyFill="1" applyBorder="1" applyAlignment="1">
      <alignment horizontal="center" vertical="center" wrapText="1"/>
    </xf>
    <xf numFmtId="49" fontId="16" fillId="11" borderId="7" xfId="0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left" vertical="center" textRotation="255" wrapText="1"/>
    </xf>
    <xf numFmtId="0" fontId="19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horizontal="center"/>
    </xf>
    <xf numFmtId="49" fontId="16" fillId="12" borderId="5" xfId="0" applyNumberFormat="1" applyFont="1" applyFill="1" applyBorder="1" applyAlignment="1">
      <alignment horizontal="center" vertical="center" wrapText="1"/>
    </xf>
    <xf numFmtId="49" fontId="16" fillId="12" borderId="6" xfId="0" applyNumberFormat="1" applyFont="1" applyFill="1" applyBorder="1" applyAlignment="1">
      <alignment horizontal="center" vertical="center" wrapText="1"/>
    </xf>
    <xf numFmtId="49" fontId="16" fillId="12" borderId="7" xfId="0" applyNumberFormat="1" applyFont="1" applyFill="1" applyBorder="1" applyAlignment="1">
      <alignment horizontal="center" vertical="center" wrapText="1"/>
    </xf>
    <xf numFmtId="49" fontId="16" fillId="12" borderId="27" xfId="0" applyNumberFormat="1" applyFont="1" applyFill="1" applyBorder="1" applyAlignment="1">
      <alignment horizontal="center" vertical="center" wrapText="1"/>
    </xf>
    <xf numFmtId="49" fontId="16" fillId="12" borderId="0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53</xdr:col>
      <xdr:colOff>0</xdr:colOff>
      <xdr:row>19</xdr:row>
      <xdr:rowOff>152400</xdr:rowOff>
    </xdr:from>
    <xdr:to>
      <xdr:col>53</xdr:col>
      <xdr:colOff>0</xdr:colOff>
      <xdr:row>19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V="1">
          <a:off x="15036800" y="4203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979475</xdr:colOff>
      <xdr:row>9</xdr:row>
      <xdr:rowOff>20108</xdr:rowOff>
    </xdr:from>
    <xdr:to>
      <xdr:col>3</xdr:col>
      <xdr:colOff>55561</xdr:colOff>
      <xdr:row>12</xdr:row>
      <xdr:rowOff>116416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/>
        </xdr:cNvSpPr>
      </xdr:nvSpPr>
      <xdr:spPr bwMode="auto">
        <a:xfrm>
          <a:off x="1159392" y="2284941"/>
          <a:ext cx="70919" cy="1038225"/>
        </a:xfrm>
        <a:prstGeom prst="leftBrace">
          <a:avLst>
            <a:gd name="adj1" fmla="val 1783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2954</xdr:colOff>
      <xdr:row>19</xdr:row>
      <xdr:rowOff>9526</xdr:rowOff>
    </xdr:from>
    <xdr:to>
      <xdr:col>3</xdr:col>
      <xdr:colOff>48673</xdr:colOff>
      <xdr:row>22</xdr:row>
      <xdr:rowOff>1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/>
        </xdr:cNvSpPr>
      </xdr:nvSpPr>
      <xdr:spPr bwMode="auto">
        <a:xfrm>
          <a:off x="1177704" y="4549776"/>
          <a:ext cx="45719" cy="1186392"/>
        </a:xfrm>
        <a:prstGeom prst="leftBrace">
          <a:avLst>
            <a:gd name="adj1" fmla="val 1183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28574</xdr:colOff>
      <xdr:row>9</xdr:row>
      <xdr:rowOff>9525</xdr:rowOff>
    </xdr:from>
    <xdr:to>
      <xdr:col>2</xdr:col>
      <xdr:colOff>22338</xdr:colOff>
      <xdr:row>38</xdr:row>
      <xdr:rowOff>25977</xdr:rowOff>
    </xdr:to>
    <xdr:sp macro="" textlink="">
      <xdr:nvSpPr>
        <xdr:cNvPr id="6" name="AutoShape 8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/>
        </xdr:cNvSpPr>
      </xdr:nvSpPr>
      <xdr:spPr bwMode="auto">
        <a:xfrm>
          <a:off x="168274" y="2054225"/>
          <a:ext cx="44564" cy="7014152"/>
        </a:xfrm>
        <a:prstGeom prst="leftBrace">
          <a:avLst>
            <a:gd name="adj1" fmla="val 108125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912711</xdr:colOff>
      <xdr:row>3</xdr:row>
      <xdr:rowOff>53411</xdr:rowOff>
    </xdr:from>
    <xdr:to>
      <xdr:col>3</xdr:col>
      <xdr:colOff>32604</xdr:colOff>
      <xdr:row>7</xdr:row>
      <xdr:rowOff>0</xdr:rowOff>
    </xdr:to>
    <xdr:sp macro="" textlink="">
      <xdr:nvSpPr>
        <xdr:cNvPr id="7" name="AutoShape 1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/>
        </xdr:cNvSpPr>
      </xdr:nvSpPr>
      <xdr:spPr bwMode="auto">
        <a:xfrm>
          <a:off x="1103211" y="878911"/>
          <a:ext cx="250193" cy="937189"/>
        </a:xfrm>
        <a:prstGeom prst="leftBrace">
          <a:avLst>
            <a:gd name="adj1" fmla="val 12000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295275</xdr:colOff>
      <xdr:row>4</xdr:row>
      <xdr:rowOff>23813</xdr:rowOff>
    </xdr:from>
    <xdr:to>
      <xdr:col>2</xdr:col>
      <xdr:colOff>724005</xdr:colOff>
      <xdr:row>7</xdr:row>
      <xdr:rowOff>51117</xdr:rowOff>
    </xdr:to>
    <xdr:sp macro="" textlink="">
      <xdr:nvSpPr>
        <xdr:cNvPr id="8" name="Text Box 9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85775" y="912813"/>
          <a:ext cx="428730" cy="954404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/>
      </xdr:spPr>
      <xdr:txBody>
        <a:bodyPr vertOverflow="clip" vert="wordArtVert" wrap="square" lIns="27432" tIns="0" rIns="27432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ÁREA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COMÚN</a:t>
          </a:r>
        </a:p>
        <a:p>
          <a:pPr algn="l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52</xdr:col>
      <xdr:colOff>42827</xdr:colOff>
      <xdr:row>0</xdr:row>
      <xdr:rowOff>148166</xdr:rowOff>
    </xdr:from>
    <xdr:to>
      <xdr:col>52</xdr:col>
      <xdr:colOff>1001432</xdr:colOff>
      <xdr:row>2</xdr:row>
      <xdr:rowOff>191787</xdr:rowOff>
    </xdr:to>
    <xdr:sp macro="" textlink="">
      <xdr:nvSpPr>
        <xdr:cNvPr id="10" name="Text Box 10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3346077" y="148166"/>
          <a:ext cx="958605" cy="625704"/>
        </a:xfrm>
        <a:prstGeom prst="rect">
          <a:avLst/>
        </a:prstGeom>
        <a:solidFill>
          <a:srgbClr val="C0C0C0"/>
        </a:solidFill>
        <a:ln w="222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DE CRÉDITOS: 322</a:t>
          </a:r>
          <a:endParaRPr lang="es-MX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21</xdr:col>
      <xdr:colOff>178037</xdr:colOff>
      <xdr:row>6</xdr:row>
      <xdr:rowOff>275958</xdr:rowOff>
    </xdr:from>
    <xdr:to>
      <xdr:col>23</xdr:col>
      <xdr:colOff>3114</xdr:colOff>
      <xdr:row>6</xdr:row>
      <xdr:rowOff>275958</xdr:rowOff>
    </xdr:to>
    <xdr:cxnSp macro="">
      <xdr:nvCxnSpPr>
        <xdr:cNvPr id="11" name="23 Conector recto de flecha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 bwMode="auto">
        <a:xfrm>
          <a:off x="5854937" y="1736458"/>
          <a:ext cx="434677" cy="0"/>
        </a:xfrm>
        <a:prstGeom prst="straightConnector1">
          <a:avLst/>
        </a:prstGeom>
        <a:solidFill>
          <a:srgbClr val="FFFFCC"/>
        </a:solidFill>
        <a:ln w="15875" cap="flat" cmpd="sng" algn="ctr">
          <a:solidFill>
            <a:schemeClr val="tx1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2</xdr:col>
      <xdr:colOff>171978</xdr:colOff>
      <xdr:row>10</xdr:row>
      <xdr:rowOff>52916</xdr:rowOff>
    </xdr:from>
    <xdr:to>
      <xdr:col>2</xdr:col>
      <xdr:colOff>1015999</xdr:colOff>
      <xdr:row>11</xdr:row>
      <xdr:rowOff>304800</xdr:rowOff>
    </xdr:to>
    <xdr:sp macro="" textlink="">
      <xdr:nvSpPr>
        <xdr:cNvPr id="12" name="Text Box 98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362478" y="2478616"/>
          <a:ext cx="844021" cy="366184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/>
      </xdr:spPr>
      <xdr:txBody>
        <a:bodyPr vertOverflow="clip" vert="horz" wrap="square" lIns="27432" tIns="0" rIns="27432" bIns="0" anchor="t" upright="1"/>
        <a:lstStyle/>
        <a:p>
          <a:pPr algn="ctr" rtl="0">
            <a:defRPr sz="1000"/>
          </a:pPr>
          <a:r>
            <a:rPr lang="es-MX" sz="6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TEORÍA Y CONTEXTO CONMUNICACIONAL</a:t>
          </a:r>
          <a:endParaRPr lang="es-MX" sz="6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2882</xdr:colOff>
      <xdr:row>14</xdr:row>
      <xdr:rowOff>15875</xdr:rowOff>
    </xdr:from>
    <xdr:to>
      <xdr:col>3</xdr:col>
      <xdr:colOff>48601</xdr:colOff>
      <xdr:row>16</xdr:row>
      <xdr:rowOff>52917</xdr:rowOff>
    </xdr:to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/>
        </xdr:cNvSpPr>
      </xdr:nvSpPr>
      <xdr:spPr bwMode="auto">
        <a:xfrm>
          <a:off x="1177632" y="3455458"/>
          <a:ext cx="45719" cy="449792"/>
        </a:xfrm>
        <a:prstGeom prst="leftBrace">
          <a:avLst>
            <a:gd name="adj1" fmla="val 1783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205316</xdr:colOff>
      <xdr:row>14</xdr:row>
      <xdr:rowOff>86254</xdr:rowOff>
    </xdr:from>
    <xdr:to>
      <xdr:col>2</xdr:col>
      <xdr:colOff>893232</xdr:colOff>
      <xdr:row>15</xdr:row>
      <xdr:rowOff>59796</xdr:rowOff>
    </xdr:to>
    <xdr:sp macro="" textlink="">
      <xdr:nvSpPr>
        <xdr:cNvPr id="16" name="Text Box 98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03754" y="3340629"/>
          <a:ext cx="687916" cy="264584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/>
      </xdr:spPr>
      <xdr:txBody>
        <a:bodyPr vertOverflow="clip" vert="horz" wrap="square" lIns="27432" tIns="0" rIns="27432" bIns="0" anchor="t" upright="1"/>
        <a:lstStyle/>
        <a:p>
          <a:pPr algn="ctr" rtl="0">
            <a:defRPr sz="1000"/>
          </a:pPr>
          <a:r>
            <a:rPr lang="es-MX" sz="6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METODOLOGÍAS DE LA INVESTIGACIÓN</a:t>
          </a:r>
          <a:endParaRPr lang="es-MX" sz="6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212195</xdr:colOff>
      <xdr:row>17</xdr:row>
      <xdr:rowOff>66674</xdr:rowOff>
    </xdr:from>
    <xdr:to>
      <xdr:col>2</xdr:col>
      <xdr:colOff>900111</xdr:colOff>
      <xdr:row>18</xdr:row>
      <xdr:rowOff>13758</xdr:rowOff>
    </xdr:to>
    <xdr:sp macro="" textlink="">
      <xdr:nvSpPr>
        <xdr:cNvPr id="17" name="Text Box 9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410633" y="3850216"/>
          <a:ext cx="687916" cy="264584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/>
      </xdr:spPr>
      <xdr:txBody>
        <a:bodyPr vertOverflow="clip" vert="horz" wrap="square" lIns="27432" tIns="0" rIns="27432" bIns="0" anchor="t" upright="1"/>
        <a:lstStyle/>
        <a:p>
          <a:pPr algn="ctr" rtl="0">
            <a:defRPr sz="1000"/>
          </a:pPr>
          <a:r>
            <a:rPr lang="es-MX" sz="6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FENÓMENOS CULTURALES</a:t>
          </a:r>
          <a:endParaRPr lang="es-MX" sz="6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192616</xdr:colOff>
      <xdr:row>19</xdr:row>
      <xdr:rowOff>443970</xdr:rowOff>
    </xdr:from>
    <xdr:to>
      <xdr:col>2</xdr:col>
      <xdr:colOff>880532</xdr:colOff>
      <xdr:row>21</xdr:row>
      <xdr:rowOff>126471</xdr:rowOff>
    </xdr:to>
    <xdr:sp macro="" textlink="">
      <xdr:nvSpPr>
        <xdr:cNvPr id="18" name="Text Box 9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391054" y="4783137"/>
          <a:ext cx="687916" cy="264584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/>
      </xdr:spPr>
      <xdr:txBody>
        <a:bodyPr vertOverflow="clip" vert="horz" wrap="square" lIns="27432" tIns="0" rIns="27432" bIns="0" anchor="t" upright="1"/>
        <a:lstStyle/>
        <a:p>
          <a:pPr algn="ctr" rtl="0">
            <a:defRPr sz="1000"/>
          </a:pPr>
          <a:r>
            <a:rPr lang="es-MX" sz="6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MEDIOS AUDIOVISUALES DIGITALES</a:t>
          </a:r>
          <a:endParaRPr lang="es-MX" sz="6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989860</xdr:colOff>
      <xdr:row>17</xdr:row>
      <xdr:rowOff>15875</xdr:rowOff>
    </xdr:from>
    <xdr:to>
      <xdr:col>3</xdr:col>
      <xdr:colOff>40746</xdr:colOff>
      <xdr:row>18</xdr:row>
      <xdr:rowOff>52917</xdr:rowOff>
    </xdr:to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/>
        </xdr:cNvSpPr>
      </xdr:nvSpPr>
      <xdr:spPr bwMode="auto">
        <a:xfrm>
          <a:off x="1169777" y="3984625"/>
          <a:ext cx="45719" cy="492125"/>
        </a:xfrm>
        <a:prstGeom prst="leftBrace">
          <a:avLst>
            <a:gd name="adj1" fmla="val 1783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984250</xdr:colOff>
      <xdr:row>24</xdr:row>
      <xdr:rowOff>21167</xdr:rowOff>
    </xdr:from>
    <xdr:to>
      <xdr:col>3</xdr:col>
      <xdr:colOff>35136</xdr:colOff>
      <xdr:row>26</xdr:row>
      <xdr:rowOff>10583</xdr:rowOff>
    </xdr:to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/>
        </xdr:cNvSpPr>
      </xdr:nvSpPr>
      <xdr:spPr bwMode="auto">
        <a:xfrm>
          <a:off x="1164167" y="5990167"/>
          <a:ext cx="45719" cy="560916"/>
        </a:xfrm>
        <a:prstGeom prst="leftBrace">
          <a:avLst>
            <a:gd name="adj1" fmla="val 1783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146579</xdr:colOff>
      <xdr:row>24</xdr:row>
      <xdr:rowOff>146579</xdr:rowOff>
    </xdr:from>
    <xdr:to>
      <xdr:col>2</xdr:col>
      <xdr:colOff>834495</xdr:colOff>
      <xdr:row>25</xdr:row>
      <xdr:rowOff>74083</xdr:rowOff>
    </xdr:to>
    <xdr:sp macro="" textlink="">
      <xdr:nvSpPr>
        <xdr:cNvPr id="21" name="Text Box 98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326496" y="5914496"/>
          <a:ext cx="687916" cy="382587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/>
      </xdr:spPr>
      <xdr:txBody>
        <a:bodyPr vertOverflow="clip" vert="horz" wrap="square" lIns="27432" tIns="0" rIns="27432" bIns="0" anchor="t" upright="1"/>
        <a:lstStyle/>
        <a:p>
          <a:pPr algn="ctr" rtl="0">
            <a:defRPr sz="1000"/>
          </a:pPr>
          <a:r>
            <a:rPr lang="es-MX" sz="6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ESTUDIO DE LOS MEDIOS</a:t>
          </a:r>
          <a:endParaRPr lang="es-MX" sz="6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982979</xdr:colOff>
      <xdr:row>27</xdr:row>
      <xdr:rowOff>0</xdr:rowOff>
    </xdr:from>
    <xdr:to>
      <xdr:col>3</xdr:col>
      <xdr:colOff>33865</xdr:colOff>
      <xdr:row>28</xdr:row>
      <xdr:rowOff>78845</xdr:rowOff>
    </xdr:to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/>
        </xdr:cNvSpPr>
      </xdr:nvSpPr>
      <xdr:spPr bwMode="auto">
        <a:xfrm>
          <a:off x="1162896" y="6656917"/>
          <a:ext cx="45719" cy="417511"/>
        </a:xfrm>
        <a:prstGeom prst="leftBrace">
          <a:avLst>
            <a:gd name="adj1" fmla="val 1783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179916</xdr:colOff>
      <xdr:row>27</xdr:row>
      <xdr:rowOff>140229</xdr:rowOff>
    </xdr:from>
    <xdr:to>
      <xdr:col>2</xdr:col>
      <xdr:colOff>867832</xdr:colOff>
      <xdr:row>28</xdr:row>
      <xdr:rowOff>74084</xdr:rowOff>
    </xdr:to>
    <xdr:sp macro="" textlink="">
      <xdr:nvSpPr>
        <xdr:cNvPr id="23" name="Text Box 98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378354" y="6609292"/>
          <a:ext cx="687916" cy="264584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/>
      </xdr:spPr>
      <xdr:txBody>
        <a:bodyPr vertOverflow="clip" vert="horz" wrap="square" lIns="27432" tIns="0" rIns="27432" bIns="0" anchor="t" upright="1"/>
        <a:lstStyle/>
        <a:p>
          <a:pPr algn="ctr" rtl="0">
            <a:defRPr sz="1000"/>
          </a:pPr>
          <a:r>
            <a:rPr lang="es-MX" sz="6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REDACCIÓN CREATIVA</a:t>
          </a:r>
          <a:endParaRPr lang="es-MX" sz="6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207962</xdr:colOff>
      <xdr:row>30</xdr:row>
      <xdr:rowOff>313798</xdr:rowOff>
    </xdr:from>
    <xdr:to>
      <xdr:col>2</xdr:col>
      <xdr:colOff>895878</xdr:colOff>
      <xdr:row>32</xdr:row>
      <xdr:rowOff>17464</xdr:rowOff>
    </xdr:to>
    <xdr:sp macro="" textlink="">
      <xdr:nvSpPr>
        <xdr:cNvPr id="24" name="Text Box 98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387879" y="7341131"/>
          <a:ext cx="687916" cy="264583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/>
      </xdr:spPr>
      <xdr:txBody>
        <a:bodyPr vertOverflow="clip" vert="horz" wrap="square" lIns="27432" tIns="0" rIns="27432" bIns="0" anchor="t" upright="1"/>
        <a:lstStyle/>
        <a:p>
          <a:pPr algn="ctr" rtl="0">
            <a:defRPr sz="1000"/>
          </a:pPr>
          <a:r>
            <a:rPr lang="es-MX" sz="6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COMUNICACIÓN ESTRATÉGICA</a:t>
          </a:r>
          <a:endParaRPr lang="es-MX" sz="6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994574</xdr:colOff>
      <xdr:row>29</xdr:row>
      <xdr:rowOff>95251</xdr:rowOff>
    </xdr:from>
    <xdr:to>
      <xdr:col>3</xdr:col>
      <xdr:colOff>45460</xdr:colOff>
      <xdr:row>33</xdr:row>
      <xdr:rowOff>105833</xdr:rowOff>
    </xdr:to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/>
        </xdr:cNvSpPr>
      </xdr:nvSpPr>
      <xdr:spPr bwMode="auto">
        <a:xfrm>
          <a:off x="1174491" y="7207251"/>
          <a:ext cx="45719" cy="1121832"/>
        </a:xfrm>
        <a:prstGeom prst="leftBrace">
          <a:avLst>
            <a:gd name="adj1" fmla="val 1783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52</xdr:col>
      <xdr:colOff>0</xdr:colOff>
      <xdr:row>4</xdr:row>
      <xdr:rowOff>0</xdr:rowOff>
    </xdr:from>
    <xdr:to>
      <xdr:col>52</xdr:col>
      <xdr:colOff>1058333</xdr:colOff>
      <xdr:row>17</xdr:row>
      <xdr:rowOff>306917</xdr:rowOff>
    </xdr:to>
    <xdr:grpSp>
      <xdr:nvGrpSpPr>
        <xdr:cNvPr id="26" name="144 Grup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pSpPr/>
      </xdr:nvGrpSpPr>
      <xdr:grpSpPr>
        <a:xfrm>
          <a:off x="13249275" y="885825"/>
          <a:ext cx="1058333" cy="3488267"/>
          <a:chOff x="13554586" y="963353"/>
          <a:chExt cx="1090526" cy="1795077"/>
        </a:xfrm>
      </xdr:grpSpPr>
      <xdr:grpSp>
        <xdr:nvGrpSpPr>
          <xdr:cNvPr id="27" name="146 Grupo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GrpSpPr/>
        </xdr:nvGrpSpPr>
        <xdr:grpSpPr>
          <a:xfrm>
            <a:off x="13708405" y="1577696"/>
            <a:ext cx="789811" cy="1180734"/>
            <a:chOff x="9603900" y="1680279"/>
            <a:chExt cx="806181" cy="1237777"/>
          </a:xfrm>
        </xdr:grpSpPr>
        <xdr:sp macro="" textlink="">
          <xdr:nvSpPr>
            <xdr:cNvPr id="29" name="Rectangle 227">
              <a:extLst>
                <a:ext uri="{FF2B5EF4-FFF2-40B4-BE49-F238E27FC236}">
                  <a16:creationId xmlns:a16="http://schemas.microsoft.com/office/drawing/2014/main" id="{00000000-0008-0000-0000-00001D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9608806" y="1680279"/>
              <a:ext cx="790852" cy="286051"/>
            </a:xfrm>
            <a:prstGeom prst="rect">
              <a:avLst/>
            </a:prstGeom>
            <a:noFill/>
            <a:ln w="12700">
              <a:noFill/>
              <a:miter lim="800000"/>
              <a:headEnd/>
              <a:tailEnd/>
            </a:ln>
            <a:effectLst/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MX" sz="7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Obligatoria Electiva</a:t>
              </a:r>
            </a:p>
          </xdr:txBody>
        </xdr:sp>
        <xdr:sp macro="" textlink="">
          <xdr:nvSpPr>
            <xdr:cNvPr id="30" name="Rectangle 228">
              <a:extLst>
                <a:ext uri="{FF2B5EF4-FFF2-40B4-BE49-F238E27FC236}">
                  <a16:creationId xmlns:a16="http://schemas.microsoft.com/office/drawing/2014/main" id="{00000000-0008-0000-0000-00001E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9603900" y="1962540"/>
              <a:ext cx="800667" cy="288000"/>
            </a:xfrm>
            <a:prstGeom prst="rect">
              <a:avLst/>
            </a:prstGeom>
            <a:noFill/>
            <a:ln w="12700">
              <a:solidFill>
                <a:srgbClr val="000000"/>
              </a:solidFill>
              <a:miter lim="800000"/>
              <a:headEnd/>
              <a:tailEnd/>
            </a:ln>
            <a:effectLst/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MX" sz="65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Seminario de Transformación social</a:t>
              </a:r>
            </a:p>
          </xdr:txBody>
        </xdr:sp>
        <xdr:sp macro="" textlink="">
          <xdr:nvSpPr>
            <xdr:cNvPr id="31" name="Rectangle 229">
              <a:extLst>
                <a:ext uri="{FF2B5EF4-FFF2-40B4-BE49-F238E27FC236}">
                  <a16:creationId xmlns:a16="http://schemas.microsoft.com/office/drawing/2014/main" id="{00000000-0008-0000-0000-00001F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9609416" y="2630056"/>
              <a:ext cx="800665" cy="288000"/>
            </a:xfrm>
            <a:prstGeom prst="rect">
              <a:avLst/>
            </a:prstGeom>
            <a:noFill/>
            <a:ln w="12700">
              <a:solidFill>
                <a:srgbClr val="000000"/>
              </a:solidFill>
              <a:miter lim="800000"/>
              <a:headEnd/>
              <a:tailEnd/>
            </a:ln>
            <a:effectLst/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MX" sz="65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Desarrollo Espiritual</a:t>
              </a:r>
            </a:p>
          </xdr:txBody>
        </xdr:sp>
        <xdr:sp macro="" textlink="">
          <xdr:nvSpPr>
            <xdr:cNvPr id="32" name="Rectangle 230">
              <a:extLst>
                <a:ext uri="{FF2B5EF4-FFF2-40B4-BE49-F238E27FC236}">
                  <a16:creationId xmlns:a16="http://schemas.microsoft.com/office/drawing/2014/main" id="{00000000-0008-0000-0000-000020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9604451" y="2292703"/>
              <a:ext cx="802491" cy="289547"/>
            </a:xfrm>
            <a:prstGeom prst="rect">
              <a:avLst/>
            </a:prstGeom>
            <a:noFill/>
            <a:ln w="12700">
              <a:solidFill>
                <a:srgbClr val="000000"/>
              </a:solidFill>
              <a:miter lim="800000"/>
              <a:headEnd/>
              <a:tailEnd/>
            </a:ln>
            <a:effectLst/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MX" sz="65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El Fenómeno Religioso</a:t>
              </a:r>
            </a:p>
          </xdr:txBody>
        </xdr:sp>
      </xdr:grpSp>
      <xdr:sp macro="" textlink="">
        <xdr:nvSpPr>
          <xdr:cNvPr id="28" name="Rectangle 626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>
            <a:spLocks noChangeArrowheads="1"/>
          </xdr:cNvSpPr>
        </xdr:nvSpPr>
        <xdr:spPr bwMode="auto">
          <a:xfrm>
            <a:off x="13554586" y="963353"/>
            <a:ext cx="1090526" cy="550894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ASIGNATURAS OPTATIVAS DEL ÁREA CURRICULAR COMÚN</a:t>
            </a:r>
          </a:p>
        </xdr:txBody>
      </xdr:sp>
    </xdr:grpSp>
    <xdr:clientData/>
  </xdr:twoCellAnchor>
  <xdr:twoCellAnchor>
    <xdr:from>
      <xdr:col>3</xdr:col>
      <xdr:colOff>0</xdr:colOff>
      <xdr:row>34</xdr:row>
      <xdr:rowOff>105834</xdr:rowOff>
    </xdr:from>
    <xdr:to>
      <xdr:col>3</xdr:col>
      <xdr:colOff>45719</xdr:colOff>
      <xdr:row>37</xdr:row>
      <xdr:rowOff>74614</xdr:rowOff>
    </xdr:to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/>
        </xdr:cNvSpPr>
      </xdr:nvSpPr>
      <xdr:spPr bwMode="auto">
        <a:xfrm>
          <a:off x="1174750" y="8445501"/>
          <a:ext cx="45719" cy="773113"/>
        </a:xfrm>
        <a:prstGeom prst="leftBrace">
          <a:avLst>
            <a:gd name="adj1" fmla="val 1783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74083</xdr:colOff>
      <xdr:row>35</xdr:row>
      <xdr:rowOff>74084</xdr:rowOff>
    </xdr:from>
    <xdr:to>
      <xdr:col>2</xdr:col>
      <xdr:colOff>846666</xdr:colOff>
      <xdr:row>36</xdr:row>
      <xdr:rowOff>222251</xdr:rowOff>
    </xdr:to>
    <xdr:sp macro="" textlink="">
      <xdr:nvSpPr>
        <xdr:cNvPr id="37" name="Text Box 98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254000" y="8540751"/>
          <a:ext cx="772583" cy="264583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/>
      </xdr:spPr>
      <xdr:txBody>
        <a:bodyPr vertOverflow="clip" vert="horz" wrap="square" lIns="27432" tIns="0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ÁREA DE PROFUNDIZACIÓN</a:t>
          </a:r>
        </a:p>
      </xdr:txBody>
    </xdr:sp>
    <xdr:clientData/>
  </xdr:twoCellAnchor>
  <xdr:twoCellAnchor>
    <xdr:from>
      <xdr:col>53</xdr:col>
      <xdr:colOff>980126</xdr:colOff>
      <xdr:row>2</xdr:row>
      <xdr:rowOff>87924</xdr:rowOff>
    </xdr:from>
    <xdr:to>
      <xdr:col>54</xdr:col>
      <xdr:colOff>632314</xdr:colOff>
      <xdr:row>4</xdr:row>
      <xdr:rowOff>256444</xdr:rowOff>
    </xdr:to>
    <xdr:sp macro="" textlink="">
      <xdr:nvSpPr>
        <xdr:cNvPr id="40" name="Rectangle 626">
          <a:extLst>
            <a:ext uri="{FF2B5EF4-FFF2-40B4-BE49-F238E27FC236}">
              <a16:creationId xmlns:a16="http://schemas.microsoft.com/office/drawing/2014/main" id="{2408F3F9-6F49-4A73-B177-6729E3357AC2}"/>
            </a:ext>
          </a:extLst>
        </xdr:cNvPr>
        <xdr:cNvSpPr>
          <a:spLocks noChangeArrowheads="1"/>
        </xdr:cNvSpPr>
      </xdr:nvSpPr>
      <xdr:spPr bwMode="auto">
        <a:xfrm>
          <a:off x="15372401" y="668949"/>
          <a:ext cx="861863" cy="47332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ASIGNATURAS ELECTIVAS DEL ÁREA DISCIPLINAR</a:t>
          </a:r>
        </a:p>
      </xdr:txBody>
    </xdr:sp>
    <xdr:clientData/>
  </xdr:twoCellAnchor>
  <xdr:twoCellAnchor>
    <xdr:from>
      <xdr:col>53</xdr:col>
      <xdr:colOff>161925</xdr:colOff>
      <xdr:row>4</xdr:row>
      <xdr:rowOff>352425</xdr:rowOff>
    </xdr:from>
    <xdr:to>
      <xdr:col>55</xdr:col>
      <xdr:colOff>495300</xdr:colOff>
      <xdr:row>14</xdr:row>
      <xdr:rowOff>142875</xdr:rowOff>
    </xdr:to>
    <xdr:grpSp>
      <xdr:nvGrpSpPr>
        <xdr:cNvPr id="47" name="Grupo 46">
          <a:extLst>
            <a:ext uri="{FF2B5EF4-FFF2-40B4-BE49-F238E27FC236}">
              <a16:creationId xmlns:a16="http://schemas.microsoft.com/office/drawing/2014/main" id="{B7142550-2EDC-4FEC-975E-4C923C261C2B}"/>
            </a:ext>
          </a:extLst>
        </xdr:cNvPr>
        <xdr:cNvGrpSpPr/>
      </xdr:nvGrpSpPr>
      <xdr:grpSpPr>
        <a:xfrm>
          <a:off x="14497050" y="1238250"/>
          <a:ext cx="2352675" cy="2286000"/>
          <a:chOff x="14259845" y="2754606"/>
          <a:chExt cx="3005700" cy="2654926"/>
        </a:xfrm>
      </xdr:grpSpPr>
      <xdr:sp macro="" textlink="">
        <xdr:nvSpPr>
          <xdr:cNvPr id="48" name="Rectangle 624">
            <a:extLst>
              <a:ext uri="{FF2B5EF4-FFF2-40B4-BE49-F238E27FC236}">
                <a16:creationId xmlns:a16="http://schemas.microsoft.com/office/drawing/2014/main" id="{C79F4724-696E-44B9-9A5A-8249C3EAF82F}"/>
              </a:ext>
            </a:extLst>
          </xdr:cNvPr>
          <xdr:cNvSpPr>
            <a:spLocks noChangeArrowheads="1"/>
          </xdr:cNvSpPr>
        </xdr:nvSpPr>
        <xdr:spPr bwMode="auto">
          <a:xfrm>
            <a:off x="15020969" y="2754606"/>
            <a:ext cx="1595512" cy="565383"/>
          </a:xfrm>
          <a:prstGeom prst="rect">
            <a:avLst/>
          </a:prstGeom>
          <a:solidFill>
            <a:srgbClr val="FFCC00"/>
          </a:solidFill>
          <a:ln w="19050">
            <a:solidFill>
              <a:schemeClr val="accent4">
                <a:lumMod val="75000"/>
              </a:schemeClr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marL="0" indent="0" algn="ctr" rtl="0">
              <a:defRPr sz="1000"/>
            </a:pPr>
            <a:r>
              <a:rPr lang="es-MX" sz="800" b="1" i="0" u="none" strike="noStrike" baseline="0">
                <a:solidFill>
                  <a:schemeClr val="accent4">
                    <a:lumMod val="50000"/>
                  </a:schemeClr>
                </a:solidFill>
                <a:latin typeface="Arial"/>
                <a:ea typeface="+mn-ea"/>
                <a:cs typeface="Arial"/>
              </a:rPr>
              <a:t>ECOSISTEMA DIGITAL </a:t>
            </a:r>
          </a:p>
        </xdr:txBody>
      </xdr:sp>
      <xdr:sp macro="" textlink="">
        <xdr:nvSpPr>
          <xdr:cNvPr id="54" name="164 CuadroTexto">
            <a:extLst>
              <a:ext uri="{FF2B5EF4-FFF2-40B4-BE49-F238E27FC236}">
                <a16:creationId xmlns:a16="http://schemas.microsoft.com/office/drawing/2014/main" id="{199E0865-6472-43DF-8229-855A006ACC9C}"/>
              </a:ext>
            </a:extLst>
          </xdr:cNvPr>
          <xdr:cNvSpPr txBox="1"/>
        </xdr:nvSpPr>
        <xdr:spPr bwMode="auto">
          <a:xfrm>
            <a:off x="14267788" y="3433562"/>
            <a:ext cx="1456776" cy="893689"/>
          </a:xfrm>
          <a:prstGeom prst="rect">
            <a:avLst/>
          </a:prstGeom>
          <a:solidFill>
            <a:srgbClr val="FFCC00"/>
          </a:solidFill>
          <a:ln w="9525" cmpd="sng">
            <a:solidFill>
              <a:srgbClr val="7030A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lIns="0" tIns="0" rIns="0" bIns="0" rtlCol="0" anchor="ctr" anchorCtr="1"/>
          <a:lstStyle/>
          <a:p>
            <a:pPr marL="0" indent="0" algn="ctr"/>
            <a:r>
              <a:rPr lang="es-MX" sz="1000" baseline="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rPr>
              <a:t>Sociología Digital</a:t>
            </a:r>
          </a:p>
          <a:p>
            <a:pPr marL="0" indent="0" algn="ctr"/>
            <a:endParaRPr lang="es-MX" sz="100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marL="0" indent="0" algn="ctr"/>
            <a:r>
              <a:rPr lang="es-MX" sz="1000" baseline="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rPr>
              <a:t>hd: 48 hi: 36 c: 5.25</a:t>
            </a:r>
          </a:p>
        </xdr:txBody>
      </xdr:sp>
      <xdr:sp macro="" textlink="">
        <xdr:nvSpPr>
          <xdr:cNvPr id="59" name="165 CuadroTexto">
            <a:extLst>
              <a:ext uri="{FF2B5EF4-FFF2-40B4-BE49-F238E27FC236}">
                <a16:creationId xmlns:a16="http://schemas.microsoft.com/office/drawing/2014/main" id="{F37AA215-9162-4FA7-BB7B-0A0EE3F8CD10}"/>
              </a:ext>
            </a:extLst>
          </xdr:cNvPr>
          <xdr:cNvSpPr txBox="1"/>
        </xdr:nvSpPr>
        <xdr:spPr bwMode="auto">
          <a:xfrm>
            <a:off x="15774184" y="3441498"/>
            <a:ext cx="1491361" cy="891536"/>
          </a:xfrm>
          <a:prstGeom prst="rect">
            <a:avLst/>
          </a:prstGeom>
          <a:solidFill>
            <a:srgbClr val="FFCC00"/>
          </a:solidFill>
          <a:ln w="9525" cmpd="sng">
            <a:solidFill>
              <a:srgbClr val="7030A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lIns="0" tIns="0" rIns="0" bIns="0" rtlCol="0" anchor="ctr" anchorCtr="1"/>
          <a:lstStyle/>
          <a:p>
            <a:pPr marL="0" indent="0" algn="ctr"/>
            <a:endParaRPr lang="es-MX" sz="100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marL="0" indent="0" algn="ctr"/>
            <a:r>
              <a:rPr lang="es-MX" sz="1000" baseline="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rPr>
              <a:t>Generación de Contenidos en Línea</a:t>
            </a:r>
          </a:p>
          <a:p>
            <a:pPr marL="0" indent="0" algn="ctr"/>
            <a:r>
              <a:rPr lang="es-MX" sz="1000" baseline="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rPr>
              <a:t>hd: 72 hi: 72 c: 9.00</a:t>
            </a:r>
          </a:p>
        </xdr:txBody>
      </xdr:sp>
      <xdr:sp macro="" textlink="">
        <xdr:nvSpPr>
          <xdr:cNvPr id="66" name="164 CuadroTexto">
            <a:extLst>
              <a:ext uri="{FF2B5EF4-FFF2-40B4-BE49-F238E27FC236}">
                <a16:creationId xmlns:a16="http://schemas.microsoft.com/office/drawing/2014/main" id="{3840845F-5E03-4E99-9C0A-4B54DFFCBADE}"/>
              </a:ext>
            </a:extLst>
          </xdr:cNvPr>
          <xdr:cNvSpPr txBox="1"/>
        </xdr:nvSpPr>
        <xdr:spPr bwMode="auto">
          <a:xfrm>
            <a:off x="14259845" y="4375919"/>
            <a:ext cx="1456776" cy="1033613"/>
          </a:xfrm>
          <a:prstGeom prst="rect">
            <a:avLst/>
          </a:prstGeom>
          <a:solidFill>
            <a:srgbClr val="FFCC00"/>
          </a:solidFill>
          <a:ln w="9525" cmpd="sng">
            <a:solidFill>
              <a:srgbClr val="7030A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lIns="0" tIns="0" rIns="0" bIns="0" rtlCol="0" anchor="ctr" anchorCtr="1"/>
          <a:lstStyle/>
          <a:p>
            <a:pPr marL="0" indent="0" algn="ctr"/>
            <a:r>
              <a:rPr lang="es-MX" sz="1000" baseline="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rPr>
              <a:t>Algoritmos y Sociabilidad en Línea</a:t>
            </a:r>
          </a:p>
          <a:p>
            <a:pPr marL="0" indent="0" algn="ctr"/>
            <a:r>
              <a:rPr lang="es-MX" sz="1000" baseline="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rPr>
              <a:t>hd: 72 hi: 72 c: 9.00</a:t>
            </a:r>
          </a:p>
        </xdr:txBody>
      </xdr:sp>
    </xdr:grpSp>
    <xdr:clientData/>
  </xdr:twoCellAnchor>
  <xdr:twoCellAnchor>
    <xdr:from>
      <xdr:col>53</xdr:col>
      <xdr:colOff>285750</xdr:colOff>
      <xdr:row>16</xdr:row>
      <xdr:rowOff>57150</xdr:rowOff>
    </xdr:from>
    <xdr:to>
      <xdr:col>55</xdr:col>
      <xdr:colOff>619125</xdr:colOff>
      <xdr:row>24</xdr:row>
      <xdr:rowOff>295275</xdr:rowOff>
    </xdr:to>
    <xdr:grpSp>
      <xdr:nvGrpSpPr>
        <xdr:cNvPr id="67" name="Grupo 66">
          <a:extLst>
            <a:ext uri="{FF2B5EF4-FFF2-40B4-BE49-F238E27FC236}">
              <a16:creationId xmlns:a16="http://schemas.microsoft.com/office/drawing/2014/main" id="{8409D9BD-FD66-46A7-8BE1-31B37466E140}"/>
            </a:ext>
          </a:extLst>
        </xdr:cNvPr>
        <xdr:cNvGrpSpPr/>
      </xdr:nvGrpSpPr>
      <xdr:grpSpPr>
        <a:xfrm>
          <a:off x="14620875" y="4010025"/>
          <a:ext cx="2352675" cy="2343150"/>
          <a:chOff x="14259845" y="2754606"/>
          <a:chExt cx="3005700" cy="2654926"/>
        </a:xfrm>
      </xdr:grpSpPr>
      <xdr:sp macro="" textlink="">
        <xdr:nvSpPr>
          <xdr:cNvPr id="68" name="Rectangle 624">
            <a:extLst>
              <a:ext uri="{FF2B5EF4-FFF2-40B4-BE49-F238E27FC236}">
                <a16:creationId xmlns:a16="http://schemas.microsoft.com/office/drawing/2014/main" id="{550080D4-5C44-4FE8-98B9-804116F9A384}"/>
              </a:ext>
            </a:extLst>
          </xdr:cNvPr>
          <xdr:cNvSpPr>
            <a:spLocks noChangeArrowheads="1"/>
          </xdr:cNvSpPr>
        </xdr:nvSpPr>
        <xdr:spPr bwMode="auto">
          <a:xfrm>
            <a:off x="15020969" y="2754606"/>
            <a:ext cx="1595512" cy="565383"/>
          </a:xfrm>
          <a:prstGeom prst="rect">
            <a:avLst/>
          </a:prstGeom>
          <a:solidFill>
            <a:schemeClr val="accent3"/>
          </a:solidFill>
          <a:ln w="19050">
            <a:solidFill>
              <a:schemeClr val="accent4">
                <a:lumMod val="75000"/>
              </a:schemeClr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marL="0" indent="0" algn="ctr" rtl="0">
              <a:defRPr sz="1000"/>
            </a:pPr>
            <a:r>
              <a:rPr lang="es-MX" sz="800" b="1" i="0" u="none" strike="noStrike" baseline="0">
                <a:solidFill>
                  <a:schemeClr val="accent4">
                    <a:lumMod val="50000"/>
                  </a:schemeClr>
                </a:solidFill>
                <a:latin typeface="Arial"/>
                <a:ea typeface="+mn-ea"/>
                <a:cs typeface="Arial"/>
              </a:rPr>
              <a:t>COMUNICACIÓN Y MERCADOTECNIA DIGITAL</a:t>
            </a:r>
          </a:p>
        </xdr:txBody>
      </xdr:sp>
      <xdr:sp macro="" textlink="">
        <xdr:nvSpPr>
          <xdr:cNvPr id="69" name="164 CuadroTexto">
            <a:extLst>
              <a:ext uri="{FF2B5EF4-FFF2-40B4-BE49-F238E27FC236}">
                <a16:creationId xmlns:a16="http://schemas.microsoft.com/office/drawing/2014/main" id="{469DCAED-6131-484E-B75D-0FA1ABB945EE}"/>
              </a:ext>
            </a:extLst>
          </xdr:cNvPr>
          <xdr:cNvSpPr txBox="1"/>
        </xdr:nvSpPr>
        <xdr:spPr bwMode="auto">
          <a:xfrm>
            <a:off x="14267787" y="3433562"/>
            <a:ext cx="1456776" cy="893688"/>
          </a:xfrm>
          <a:prstGeom prst="rect">
            <a:avLst/>
          </a:prstGeom>
          <a:solidFill>
            <a:schemeClr val="accent3"/>
          </a:solidFill>
          <a:ln w="9525" cmpd="sng">
            <a:solidFill>
              <a:srgbClr val="7030A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lIns="0" tIns="0" rIns="0" bIns="0" rtlCol="0" anchor="ctr" anchorCtr="1"/>
          <a:lstStyle/>
          <a:p>
            <a:pPr marL="0" indent="0" algn="ctr"/>
            <a:r>
              <a:rPr lang="es-MX" sz="1000" baseline="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rPr>
              <a:t>Mercadotecnia Digital</a:t>
            </a:r>
          </a:p>
          <a:p>
            <a:pPr marL="0" indent="0" algn="ctr"/>
            <a:endParaRPr lang="es-MX" sz="100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marL="0" indent="0" algn="ctr"/>
            <a:r>
              <a:rPr lang="es-MX" sz="1000" baseline="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rPr>
              <a:t>hd: 48 hi: 36 c: 5.25</a:t>
            </a:r>
          </a:p>
        </xdr:txBody>
      </xdr:sp>
      <xdr:sp macro="" textlink="">
        <xdr:nvSpPr>
          <xdr:cNvPr id="70" name="165 CuadroTexto">
            <a:extLst>
              <a:ext uri="{FF2B5EF4-FFF2-40B4-BE49-F238E27FC236}">
                <a16:creationId xmlns:a16="http://schemas.microsoft.com/office/drawing/2014/main" id="{06B108BE-0969-479D-ACA6-FB0692D6CBE0}"/>
              </a:ext>
            </a:extLst>
          </xdr:cNvPr>
          <xdr:cNvSpPr txBox="1"/>
        </xdr:nvSpPr>
        <xdr:spPr bwMode="auto">
          <a:xfrm>
            <a:off x="15774184" y="3441497"/>
            <a:ext cx="1491361" cy="1244945"/>
          </a:xfrm>
          <a:prstGeom prst="rect">
            <a:avLst/>
          </a:prstGeom>
          <a:solidFill>
            <a:schemeClr val="accent3"/>
          </a:solidFill>
          <a:ln w="9525" cmpd="sng">
            <a:solidFill>
              <a:srgbClr val="7030A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lIns="0" tIns="0" rIns="0" bIns="0" rtlCol="0" anchor="ctr" anchorCtr="1"/>
          <a:lstStyle/>
          <a:p>
            <a:pPr marL="0" indent="0" algn="ctr"/>
            <a:r>
              <a:rPr lang="es-MX" sz="1000" baseline="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rPr>
              <a:t>Gestión de Proyectos de Comunicación y Mercadotenica Digital</a:t>
            </a:r>
          </a:p>
          <a:p>
            <a:pPr marL="0" indent="0" algn="ctr"/>
            <a:r>
              <a:rPr lang="es-MX" sz="1000" baseline="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rPr>
              <a:t>hd: 72 hi: 72 c: 9.00</a:t>
            </a:r>
          </a:p>
        </xdr:txBody>
      </xdr:sp>
      <xdr:sp macro="" textlink="">
        <xdr:nvSpPr>
          <xdr:cNvPr id="71" name="164 CuadroTexto">
            <a:extLst>
              <a:ext uri="{FF2B5EF4-FFF2-40B4-BE49-F238E27FC236}">
                <a16:creationId xmlns:a16="http://schemas.microsoft.com/office/drawing/2014/main" id="{7A005F8D-CCBC-409D-9CBD-0E10541AA578}"/>
              </a:ext>
            </a:extLst>
          </xdr:cNvPr>
          <xdr:cNvSpPr txBox="1"/>
        </xdr:nvSpPr>
        <xdr:spPr bwMode="auto">
          <a:xfrm>
            <a:off x="14259845" y="4375919"/>
            <a:ext cx="1456776" cy="1033613"/>
          </a:xfrm>
          <a:prstGeom prst="rect">
            <a:avLst/>
          </a:prstGeom>
          <a:solidFill>
            <a:schemeClr val="accent3"/>
          </a:solidFill>
          <a:ln w="9525" cmpd="sng">
            <a:solidFill>
              <a:srgbClr val="7030A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lIns="0" tIns="0" rIns="0" bIns="0" rtlCol="0" anchor="ctr" anchorCtr="1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MX" sz="110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Diseño de Experiencias de Usuario</a:t>
            </a:r>
            <a:endParaRPr lang="es-MX" sz="100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marL="0" indent="0" algn="ctr"/>
            <a:r>
              <a:rPr lang="es-MX" sz="1000" baseline="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rPr>
              <a:t>hd: 72 hi: 72 c: 9.00</a:t>
            </a:r>
          </a:p>
        </xdr:txBody>
      </xdr:sp>
    </xdr:grpSp>
    <xdr:clientData/>
  </xdr:twoCellAnchor>
  <xdr:twoCellAnchor>
    <xdr:from>
      <xdr:col>53</xdr:col>
      <xdr:colOff>284801</xdr:colOff>
      <xdr:row>25</xdr:row>
      <xdr:rowOff>78399</xdr:rowOff>
    </xdr:from>
    <xdr:to>
      <xdr:col>55</xdr:col>
      <xdr:colOff>618176</xdr:colOff>
      <xdr:row>36</xdr:row>
      <xdr:rowOff>87924</xdr:rowOff>
    </xdr:to>
    <xdr:grpSp>
      <xdr:nvGrpSpPr>
        <xdr:cNvPr id="72" name="Grupo 71">
          <a:extLst>
            <a:ext uri="{FF2B5EF4-FFF2-40B4-BE49-F238E27FC236}">
              <a16:creationId xmlns:a16="http://schemas.microsoft.com/office/drawing/2014/main" id="{FEB8E2CA-6F2F-4016-8EB5-46EFA88587C1}"/>
            </a:ext>
          </a:extLst>
        </xdr:cNvPr>
        <xdr:cNvGrpSpPr/>
      </xdr:nvGrpSpPr>
      <xdr:grpSpPr>
        <a:xfrm>
          <a:off x="14619926" y="6593499"/>
          <a:ext cx="2352675" cy="2343150"/>
          <a:chOff x="14259845" y="2754606"/>
          <a:chExt cx="3005700" cy="2654926"/>
        </a:xfrm>
      </xdr:grpSpPr>
      <xdr:sp macro="" textlink="">
        <xdr:nvSpPr>
          <xdr:cNvPr id="73" name="Rectangle 624">
            <a:extLst>
              <a:ext uri="{FF2B5EF4-FFF2-40B4-BE49-F238E27FC236}">
                <a16:creationId xmlns:a16="http://schemas.microsoft.com/office/drawing/2014/main" id="{85FA3A94-6DCA-4424-817E-26F09FE4CB16}"/>
              </a:ext>
            </a:extLst>
          </xdr:cNvPr>
          <xdr:cNvSpPr>
            <a:spLocks noChangeArrowheads="1"/>
          </xdr:cNvSpPr>
        </xdr:nvSpPr>
        <xdr:spPr bwMode="auto">
          <a:xfrm>
            <a:off x="15020969" y="2754606"/>
            <a:ext cx="1595512" cy="565383"/>
          </a:xfrm>
          <a:prstGeom prst="rect">
            <a:avLst/>
          </a:prstGeom>
          <a:solidFill>
            <a:schemeClr val="accent4">
              <a:lumMod val="60000"/>
              <a:lumOff val="40000"/>
            </a:schemeClr>
          </a:solidFill>
          <a:ln w="19050">
            <a:solidFill>
              <a:schemeClr val="accent4">
                <a:lumMod val="75000"/>
              </a:schemeClr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marL="0" indent="0" algn="ctr" rtl="0">
              <a:defRPr sz="1000"/>
            </a:pPr>
            <a:r>
              <a:rPr lang="es-MX" sz="800" b="1" i="0" u="none" strike="noStrike" baseline="0">
                <a:solidFill>
                  <a:schemeClr val="accent4">
                    <a:lumMod val="50000"/>
                  </a:schemeClr>
                </a:solidFill>
                <a:latin typeface="Arial"/>
                <a:ea typeface="+mn-ea"/>
                <a:cs typeface="Arial"/>
              </a:rPr>
              <a:t>PRODUCCIÓN DIGITAL </a:t>
            </a:r>
          </a:p>
        </xdr:txBody>
      </xdr:sp>
      <xdr:sp macro="" textlink="">
        <xdr:nvSpPr>
          <xdr:cNvPr id="74" name="164 CuadroTexto">
            <a:extLst>
              <a:ext uri="{FF2B5EF4-FFF2-40B4-BE49-F238E27FC236}">
                <a16:creationId xmlns:a16="http://schemas.microsoft.com/office/drawing/2014/main" id="{E477B5F1-ED6F-4B51-B30F-97B56CF791ED}"/>
              </a:ext>
            </a:extLst>
          </xdr:cNvPr>
          <xdr:cNvSpPr txBox="1"/>
        </xdr:nvSpPr>
        <xdr:spPr bwMode="auto">
          <a:xfrm>
            <a:off x="14267787" y="3433562"/>
            <a:ext cx="1456776" cy="893688"/>
          </a:xfrm>
          <a:prstGeom prst="rect">
            <a:avLst/>
          </a:prstGeom>
          <a:solidFill>
            <a:schemeClr val="accent4">
              <a:lumMod val="60000"/>
              <a:lumOff val="40000"/>
            </a:schemeClr>
          </a:solidFill>
          <a:ln w="9525" cmpd="sng">
            <a:solidFill>
              <a:srgbClr val="7030A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lIns="0" tIns="0" rIns="0" bIns="0" rtlCol="0" anchor="ctr" anchorCtr="1"/>
          <a:lstStyle/>
          <a:p>
            <a:pPr marL="0" indent="0" algn="ctr"/>
            <a:endParaRPr lang="es-MX" sz="100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marL="0" indent="0" algn="ctr"/>
            <a:r>
              <a:rPr lang="es-MX" sz="1000" baseline="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rPr>
              <a:t>Producción de Contenidos Audiovisuales</a:t>
            </a:r>
          </a:p>
          <a:p>
            <a:pPr marL="0" indent="0" algn="ctr"/>
            <a:endParaRPr lang="es-MX" sz="100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marL="0" indent="0" algn="ctr"/>
            <a:r>
              <a:rPr lang="es-MX" sz="1000" baseline="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rPr>
              <a:t>hd: 48 hi: 36 c: 5.25</a:t>
            </a:r>
          </a:p>
        </xdr:txBody>
      </xdr:sp>
      <xdr:sp macro="" textlink="">
        <xdr:nvSpPr>
          <xdr:cNvPr id="75" name="165 CuadroTexto">
            <a:extLst>
              <a:ext uri="{FF2B5EF4-FFF2-40B4-BE49-F238E27FC236}">
                <a16:creationId xmlns:a16="http://schemas.microsoft.com/office/drawing/2014/main" id="{54C12FA9-D5A5-4316-BFA8-8D47DCB7C6BD}"/>
              </a:ext>
            </a:extLst>
          </xdr:cNvPr>
          <xdr:cNvSpPr txBox="1"/>
        </xdr:nvSpPr>
        <xdr:spPr bwMode="auto">
          <a:xfrm>
            <a:off x="15774184" y="3441497"/>
            <a:ext cx="1491361" cy="1145322"/>
          </a:xfrm>
          <a:prstGeom prst="rect">
            <a:avLst/>
          </a:prstGeom>
          <a:solidFill>
            <a:schemeClr val="accent4">
              <a:lumMod val="60000"/>
              <a:lumOff val="40000"/>
            </a:schemeClr>
          </a:solidFill>
          <a:ln w="9525" cmpd="sng">
            <a:solidFill>
              <a:srgbClr val="7030A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lIns="0" tIns="0" rIns="0" bIns="0" rtlCol="0" anchor="ctr" anchorCtr="1"/>
          <a:lstStyle/>
          <a:p>
            <a:pPr marL="0" indent="0" algn="ctr"/>
            <a:r>
              <a:rPr lang="es-MX" sz="1000" baseline="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rPr>
              <a:t>Distribución y Comercialización de Contenidos Audiovisuales</a:t>
            </a:r>
          </a:p>
          <a:p>
            <a:pPr marL="0" indent="0" algn="ctr"/>
            <a:r>
              <a:rPr lang="es-MX" sz="1000" baseline="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rPr>
              <a:t>hd: 72 hi: 72 c: 9.00</a:t>
            </a:r>
          </a:p>
        </xdr:txBody>
      </xdr:sp>
      <xdr:sp macro="" textlink="">
        <xdr:nvSpPr>
          <xdr:cNvPr id="76" name="164 CuadroTexto">
            <a:extLst>
              <a:ext uri="{FF2B5EF4-FFF2-40B4-BE49-F238E27FC236}">
                <a16:creationId xmlns:a16="http://schemas.microsoft.com/office/drawing/2014/main" id="{75618950-7F59-4B08-B92F-5B7A90966C73}"/>
              </a:ext>
            </a:extLst>
          </xdr:cNvPr>
          <xdr:cNvSpPr txBox="1"/>
        </xdr:nvSpPr>
        <xdr:spPr bwMode="auto">
          <a:xfrm>
            <a:off x="14259845" y="4375919"/>
            <a:ext cx="1456776" cy="1033613"/>
          </a:xfrm>
          <a:prstGeom prst="rect">
            <a:avLst/>
          </a:prstGeom>
          <a:solidFill>
            <a:schemeClr val="accent4">
              <a:lumMod val="60000"/>
              <a:lumOff val="40000"/>
            </a:schemeClr>
          </a:solidFill>
          <a:ln w="9525" cmpd="sng">
            <a:solidFill>
              <a:srgbClr val="7030A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lIns="0" tIns="0" rIns="0" bIns="0" rtlCol="0" anchor="ctr" anchorCtr="1"/>
          <a:lstStyle/>
          <a:p>
            <a:pPr marL="0" indent="0" algn="ctr"/>
            <a:r>
              <a:rPr lang="es-MX" sz="1000" baseline="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rPr>
              <a:t>Estrategia y Desarrollo de Contenidos Audiovisuales</a:t>
            </a:r>
          </a:p>
          <a:p>
            <a:pPr marL="0" indent="0" algn="ctr"/>
            <a:r>
              <a:rPr lang="es-MX" sz="1000" baseline="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rPr>
              <a:t>hd: 72 hi: 72 c: 9.00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CC"/>
        </a:solidFill>
        <a:ln w="12700" cap="flat" cmpd="sng" algn="ctr">
          <a:solidFill>
            <a:srgbClr val="00008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CC"/>
        </a:solidFill>
        <a:ln w="12700" cap="flat" cmpd="sng" algn="ctr">
          <a:solidFill>
            <a:srgbClr val="00008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Z1287"/>
  <sheetViews>
    <sheetView tabSelected="1" topLeftCell="AE4" zoomScaleNormal="100" workbookViewId="0">
      <selection activeCell="AQ33" sqref="AQ33"/>
    </sheetView>
  </sheetViews>
  <sheetFormatPr baseColWidth="10" defaultColWidth="11.42578125" defaultRowHeight="11.25"/>
  <cols>
    <col min="1" max="1" width="1.85546875" style="68" customWidth="1"/>
    <col min="2" max="2" width="0.7109375" style="68" customWidth="1"/>
    <col min="3" max="3" width="15.5703125" style="69" customWidth="1"/>
    <col min="4" max="4" width="1" style="68" customWidth="1"/>
    <col min="5" max="5" width="3.28515625" style="70" customWidth="1"/>
    <col min="6" max="6" width="3.42578125" style="71" customWidth="1"/>
    <col min="7" max="7" width="3" style="70" customWidth="1"/>
    <col min="8" max="8" width="3.5703125" style="69" customWidth="1"/>
    <col min="9" max="9" width="2.7109375" style="70" customWidth="1"/>
    <col min="10" max="10" width="5.85546875" style="69" customWidth="1"/>
    <col min="11" max="11" width="3.28515625" style="70" customWidth="1"/>
    <col min="12" max="12" width="3.85546875" style="69" customWidth="1"/>
    <col min="13" max="13" width="3" style="70" customWidth="1"/>
    <col min="14" max="14" width="3.140625" style="69" customWidth="1"/>
    <col min="15" max="15" width="3" style="70" customWidth="1"/>
    <col min="16" max="16" width="5.5703125" style="69" customWidth="1"/>
    <col min="17" max="17" width="3.28515625" style="68" customWidth="1"/>
    <col min="18" max="18" width="3.42578125" style="69" customWidth="1"/>
    <col min="19" max="19" width="3" style="68" customWidth="1"/>
    <col min="20" max="20" width="3.5703125" style="69" customWidth="1"/>
    <col min="21" max="21" width="3.5703125" style="68" customWidth="1"/>
    <col min="22" max="22" width="5.7109375" style="69" customWidth="1"/>
    <col min="23" max="23" width="3.28515625" style="68" customWidth="1"/>
    <col min="24" max="24" width="3.42578125" style="69" customWidth="1"/>
    <col min="25" max="25" width="3" style="68" customWidth="1"/>
    <col min="26" max="26" width="3.7109375" style="69" customWidth="1"/>
    <col min="27" max="27" width="3.28515625" style="68" customWidth="1"/>
    <col min="28" max="28" width="6.42578125" style="69" customWidth="1"/>
    <col min="29" max="29" width="3.28515625" style="68" customWidth="1"/>
    <col min="30" max="30" width="3.7109375" style="69" customWidth="1"/>
    <col min="31" max="31" width="3" style="68" customWidth="1"/>
    <col min="32" max="32" width="3.140625" style="69" customWidth="1"/>
    <col min="33" max="33" width="2.85546875" style="68" customWidth="1"/>
    <col min="34" max="34" width="6.5703125" style="69" customWidth="1"/>
    <col min="35" max="35" width="3.28515625" style="68" customWidth="1"/>
    <col min="36" max="36" width="3.42578125" style="69" customWidth="1"/>
    <col min="37" max="37" width="3" style="68" customWidth="1"/>
    <col min="38" max="38" width="4" style="69" customWidth="1"/>
    <col min="39" max="39" width="3.5703125" style="68" customWidth="1"/>
    <col min="40" max="40" width="5.7109375" style="69" customWidth="1"/>
    <col min="41" max="41" width="3.28515625" style="68" customWidth="1"/>
    <col min="42" max="42" width="3.7109375" style="69" customWidth="1"/>
    <col min="43" max="43" width="3" style="68" customWidth="1"/>
    <col min="44" max="44" width="3.7109375" style="69" customWidth="1"/>
    <col min="45" max="45" width="3" style="68" customWidth="1"/>
    <col min="46" max="46" width="5.28515625" style="69" customWidth="1"/>
    <col min="47" max="47" width="3.28515625" style="68" customWidth="1"/>
    <col min="48" max="48" width="3.42578125" style="69" customWidth="1"/>
    <col min="49" max="49" width="3" style="68" customWidth="1"/>
    <col min="50" max="50" width="3.85546875" style="69" customWidth="1"/>
    <col min="51" max="51" width="2.85546875" style="68" customWidth="1"/>
    <col min="52" max="52" width="6.140625" style="69" customWidth="1"/>
    <col min="53" max="53" width="16.28515625" style="68" customWidth="1"/>
    <col min="54" max="54" width="18.140625" style="2" customWidth="1"/>
    <col min="55" max="55" width="12.140625" style="2" bestFit="1" customWidth="1"/>
    <col min="56" max="16384" width="11.42578125" style="2"/>
  </cols>
  <sheetData>
    <row r="1" spans="1:182" s="1" customFormat="1" ht="41.25" customHeight="1">
      <c r="A1" s="160" t="s">
        <v>137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60"/>
      <c r="AN1" s="160"/>
      <c r="AO1" s="160"/>
      <c r="AP1" s="160"/>
      <c r="AQ1" s="160"/>
      <c r="AR1" s="160"/>
      <c r="AS1" s="160"/>
      <c r="AT1" s="160"/>
      <c r="AU1" s="160"/>
      <c r="AV1" s="160"/>
      <c r="AW1" s="160"/>
      <c r="AX1" s="160"/>
      <c r="AY1" s="160"/>
      <c r="AZ1" s="160"/>
      <c r="BA1" s="160"/>
      <c r="BB1" s="124"/>
      <c r="BC1" s="124"/>
      <c r="BD1" s="124"/>
    </row>
    <row r="2" spans="1:182" ht="5.0999999999999996" customHeight="1" thickBot="1">
      <c r="A2" s="12"/>
      <c r="B2" s="12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24"/>
      <c r="BC2" s="124"/>
      <c r="BD2" s="124"/>
    </row>
    <row r="3" spans="1:182" s="4" customFormat="1" ht="19.5" customHeight="1" thickTop="1" thickBot="1">
      <c r="A3" s="12"/>
      <c r="B3" s="12"/>
      <c r="C3" s="14" t="s">
        <v>0</v>
      </c>
      <c r="D3" s="15"/>
      <c r="E3" s="161" t="s">
        <v>58</v>
      </c>
      <c r="F3" s="161"/>
      <c r="G3" s="161"/>
      <c r="H3" s="161"/>
      <c r="I3" s="161"/>
      <c r="J3" s="161"/>
      <c r="K3" s="161" t="s">
        <v>9</v>
      </c>
      <c r="L3" s="161"/>
      <c r="M3" s="161"/>
      <c r="N3" s="161"/>
      <c r="O3" s="161"/>
      <c r="P3" s="161"/>
      <c r="Q3" s="161" t="s">
        <v>59</v>
      </c>
      <c r="R3" s="161"/>
      <c r="S3" s="161"/>
      <c r="T3" s="161"/>
      <c r="U3" s="161"/>
      <c r="V3" s="161"/>
      <c r="W3" s="161" t="s">
        <v>8</v>
      </c>
      <c r="X3" s="161"/>
      <c r="Y3" s="161"/>
      <c r="Z3" s="161"/>
      <c r="AA3" s="161"/>
      <c r="AB3" s="161"/>
      <c r="AC3" s="161" t="s">
        <v>10</v>
      </c>
      <c r="AD3" s="161"/>
      <c r="AE3" s="161"/>
      <c r="AF3" s="161"/>
      <c r="AG3" s="161"/>
      <c r="AH3" s="161"/>
      <c r="AI3" s="161" t="s">
        <v>11</v>
      </c>
      <c r="AJ3" s="161"/>
      <c r="AK3" s="161"/>
      <c r="AL3" s="161"/>
      <c r="AM3" s="161"/>
      <c r="AN3" s="161"/>
      <c r="AO3" s="161" t="s">
        <v>12</v>
      </c>
      <c r="AP3" s="161"/>
      <c r="AQ3" s="161"/>
      <c r="AR3" s="161"/>
      <c r="AS3" s="161"/>
      <c r="AT3" s="161"/>
      <c r="AU3" s="161" t="s">
        <v>13</v>
      </c>
      <c r="AV3" s="161"/>
      <c r="AW3" s="161"/>
      <c r="AX3" s="161"/>
      <c r="AY3" s="161"/>
      <c r="AZ3" s="161"/>
      <c r="BA3" s="16"/>
      <c r="BB3" s="124"/>
      <c r="BC3" s="124"/>
      <c r="BD3" s="124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</row>
    <row r="4" spans="1:182" s="3" customFormat="1" ht="5.0999999999999996" customHeight="1" thickTop="1">
      <c r="A4" s="12"/>
      <c r="B4" s="12"/>
      <c r="C4" s="17"/>
      <c r="D4" s="17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7"/>
      <c r="BB4" s="124"/>
      <c r="BC4" s="124"/>
      <c r="BD4" s="124"/>
    </row>
    <row r="5" spans="1:182" s="5" customFormat="1" ht="52.5" customHeight="1">
      <c r="A5" s="12"/>
      <c r="B5" s="12"/>
      <c r="C5" s="164"/>
      <c r="D5" s="18"/>
      <c r="E5" s="157" t="s">
        <v>18</v>
      </c>
      <c r="F5" s="158"/>
      <c r="G5" s="158"/>
      <c r="H5" s="158"/>
      <c r="I5" s="158"/>
      <c r="J5" s="159"/>
      <c r="K5" s="157" t="s">
        <v>19</v>
      </c>
      <c r="L5" s="158"/>
      <c r="M5" s="158"/>
      <c r="N5" s="158"/>
      <c r="O5" s="158"/>
      <c r="P5" s="159"/>
      <c r="Q5" s="157" t="s">
        <v>20</v>
      </c>
      <c r="R5" s="158"/>
      <c r="S5" s="158"/>
      <c r="T5" s="158"/>
      <c r="U5" s="158"/>
      <c r="V5" s="159"/>
      <c r="W5" s="157" t="s">
        <v>21</v>
      </c>
      <c r="X5" s="158"/>
      <c r="Y5" s="158"/>
      <c r="Z5" s="158"/>
      <c r="AA5" s="158"/>
      <c r="AB5" s="159"/>
      <c r="AC5" s="157" t="s">
        <v>22</v>
      </c>
      <c r="AD5" s="158"/>
      <c r="AE5" s="158"/>
      <c r="AF5" s="158"/>
      <c r="AG5" s="158"/>
      <c r="AH5" s="159"/>
      <c r="AI5" s="157" t="s">
        <v>23</v>
      </c>
      <c r="AJ5" s="158"/>
      <c r="AK5" s="158"/>
      <c r="AL5" s="158"/>
      <c r="AM5" s="158"/>
      <c r="AN5" s="159"/>
      <c r="AO5" s="157" t="s">
        <v>24</v>
      </c>
      <c r="AP5" s="158"/>
      <c r="AQ5" s="158"/>
      <c r="AR5" s="158"/>
      <c r="AS5" s="158"/>
      <c r="AT5" s="159"/>
      <c r="AU5" s="157" t="s">
        <v>138</v>
      </c>
      <c r="AV5" s="158"/>
      <c r="AW5" s="158"/>
      <c r="AX5" s="158"/>
      <c r="AY5" s="158"/>
      <c r="AZ5" s="159"/>
      <c r="BA5" s="124"/>
      <c r="BB5" s="124"/>
      <c r="BC5" s="124"/>
      <c r="BD5" s="124"/>
    </row>
    <row r="6" spans="1:182" s="6" customFormat="1" ht="9.6" customHeight="1">
      <c r="A6" s="12"/>
      <c r="B6" s="12"/>
      <c r="C6" s="164"/>
      <c r="D6" s="19"/>
      <c r="E6" s="117" t="s">
        <v>3</v>
      </c>
      <c r="F6" s="118">
        <v>48</v>
      </c>
      <c r="G6" s="119" t="s">
        <v>4</v>
      </c>
      <c r="H6" s="118">
        <v>16</v>
      </c>
      <c r="I6" s="119" t="s">
        <v>5</v>
      </c>
      <c r="J6" s="120">
        <f>(F6+H6)*0.0625</f>
        <v>4</v>
      </c>
      <c r="K6" s="117" t="s">
        <v>3</v>
      </c>
      <c r="L6" s="118">
        <v>48</v>
      </c>
      <c r="M6" s="119" t="s">
        <v>4</v>
      </c>
      <c r="N6" s="118">
        <v>24</v>
      </c>
      <c r="O6" s="119" t="s">
        <v>5</v>
      </c>
      <c r="P6" s="121">
        <f>(L6+N6)*0.0625</f>
        <v>4.5</v>
      </c>
      <c r="Q6" s="117" t="s">
        <v>3</v>
      </c>
      <c r="R6" s="118">
        <v>24</v>
      </c>
      <c r="S6" s="119" t="s">
        <v>4</v>
      </c>
      <c r="T6" s="118">
        <v>16</v>
      </c>
      <c r="U6" s="119" t="s">
        <v>5</v>
      </c>
      <c r="V6" s="121">
        <f>(R6+T6)*0.0625</f>
        <v>2.5</v>
      </c>
      <c r="W6" s="117" t="s">
        <v>3</v>
      </c>
      <c r="X6" s="118">
        <v>24</v>
      </c>
      <c r="Y6" s="119" t="s">
        <v>4</v>
      </c>
      <c r="Z6" s="118">
        <v>16</v>
      </c>
      <c r="AA6" s="119" t="s">
        <v>5</v>
      </c>
      <c r="AB6" s="121">
        <f>(X6+Z6)*0.0625</f>
        <v>2.5</v>
      </c>
      <c r="AC6" s="117" t="s">
        <v>3</v>
      </c>
      <c r="AD6" s="118">
        <v>24</v>
      </c>
      <c r="AE6" s="119" t="s">
        <v>4</v>
      </c>
      <c r="AF6" s="118">
        <v>16</v>
      </c>
      <c r="AG6" s="119" t="s">
        <v>5</v>
      </c>
      <c r="AH6" s="121">
        <f>(AD6+AF6)*0.0625</f>
        <v>2.5</v>
      </c>
      <c r="AI6" s="117" t="s">
        <v>3</v>
      </c>
      <c r="AJ6" s="118">
        <v>72</v>
      </c>
      <c r="AK6" s="119" t="s">
        <v>4</v>
      </c>
      <c r="AL6" s="118">
        <v>40</v>
      </c>
      <c r="AM6" s="119" t="s">
        <v>5</v>
      </c>
      <c r="AN6" s="120">
        <f>(AJ6+AL6)*0.0625</f>
        <v>7</v>
      </c>
      <c r="AO6" s="117" t="s">
        <v>3</v>
      </c>
      <c r="AP6" s="118">
        <v>24</v>
      </c>
      <c r="AQ6" s="119" t="s">
        <v>4</v>
      </c>
      <c r="AR6" s="118">
        <v>16</v>
      </c>
      <c r="AS6" s="119" t="s">
        <v>5</v>
      </c>
      <c r="AT6" s="121">
        <f>(AP6+AR6)*0.0625</f>
        <v>2.5</v>
      </c>
      <c r="AU6" s="117" t="s">
        <v>3</v>
      </c>
      <c r="AV6" s="118">
        <v>24</v>
      </c>
      <c r="AW6" s="119" t="s">
        <v>4</v>
      </c>
      <c r="AX6" s="118">
        <v>16</v>
      </c>
      <c r="AY6" s="119" t="s">
        <v>5</v>
      </c>
      <c r="AZ6" s="121">
        <f>(AV6+AX6)*0.0625</f>
        <v>2.5</v>
      </c>
      <c r="BA6" s="124"/>
      <c r="BB6" s="124"/>
      <c r="BC6" s="124"/>
      <c r="BD6" s="124"/>
    </row>
    <row r="7" spans="1:182" s="5" customFormat="1" ht="28.5" customHeight="1">
      <c r="A7" s="12"/>
      <c r="B7" s="12"/>
      <c r="C7" s="164"/>
      <c r="D7" s="32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57" t="s">
        <v>6</v>
      </c>
      <c r="R7" s="158"/>
      <c r="S7" s="158"/>
      <c r="T7" s="158"/>
      <c r="U7" s="158"/>
      <c r="V7" s="159"/>
      <c r="W7" s="157" t="s">
        <v>7</v>
      </c>
      <c r="X7" s="158"/>
      <c r="Y7" s="158"/>
      <c r="Z7" s="158"/>
      <c r="AA7" s="158"/>
      <c r="AB7" s="159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</row>
    <row r="8" spans="1:182" s="6" customFormat="1" ht="9.75" customHeight="1">
      <c r="A8" s="12"/>
      <c r="B8" s="12"/>
      <c r="C8" s="164"/>
      <c r="D8" s="32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17" t="s">
        <v>3</v>
      </c>
      <c r="R8" s="118">
        <v>72</v>
      </c>
      <c r="S8" s="119" t="s">
        <v>4</v>
      </c>
      <c r="T8" s="118">
        <v>24</v>
      </c>
      <c r="U8" s="119" t="s">
        <v>5</v>
      </c>
      <c r="V8" s="120">
        <f>TRUNC((R8+T8)*0.0625,2)</f>
        <v>6</v>
      </c>
      <c r="W8" s="117" t="s">
        <v>3</v>
      </c>
      <c r="X8" s="118">
        <v>72</v>
      </c>
      <c r="Y8" s="119" t="s">
        <v>4</v>
      </c>
      <c r="Z8" s="118">
        <v>24</v>
      </c>
      <c r="AA8" s="119" t="s">
        <v>5</v>
      </c>
      <c r="AB8" s="120">
        <f>TRUNC((X8+Z8)*0.0625,2)</f>
        <v>6</v>
      </c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</row>
    <row r="9" spans="1:182" s="8" customFormat="1" ht="9" customHeight="1">
      <c r="A9" s="33"/>
      <c r="B9" s="34"/>
      <c r="C9" s="35"/>
      <c r="D9" s="36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</row>
    <row r="10" spans="1:182" s="9" customFormat="1" ht="30" customHeight="1">
      <c r="A10" s="162" t="s">
        <v>16</v>
      </c>
      <c r="B10" s="39"/>
      <c r="C10" s="163"/>
      <c r="D10" s="40"/>
      <c r="E10" s="166" t="s">
        <v>140</v>
      </c>
      <c r="F10" s="167"/>
      <c r="G10" s="167"/>
      <c r="H10" s="167"/>
      <c r="I10" s="167"/>
      <c r="J10" s="168"/>
      <c r="K10" s="166" t="s">
        <v>151</v>
      </c>
      <c r="L10" s="167"/>
      <c r="M10" s="167"/>
      <c r="N10" s="167"/>
      <c r="O10" s="167"/>
      <c r="P10" s="168"/>
      <c r="Q10" s="166" t="s">
        <v>152</v>
      </c>
      <c r="R10" s="167"/>
      <c r="S10" s="167"/>
      <c r="T10" s="167"/>
      <c r="U10" s="167"/>
      <c r="V10" s="168"/>
      <c r="W10" s="166" t="s">
        <v>163</v>
      </c>
      <c r="X10" s="167"/>
      <c r="Y10" s="167"/>
      <c r="Z10" s="167"/>
      <c r="AA10" s="167"/>
      <c r="AB10" s="168"/>
      <c r="AC10" s="166" t="s">
        <v>164</v>
      </c>
      <c r="AD10" s="167"/>
      <c r="AE10" s="167"/>
      <c r="AF10" s="167"/>
      <c r="AG10" s="167"/>
      <c r="AH10" s="168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</row>
    <row r="11" spans="1:182" s="10" customFormat="1" ht="9.6" customHeight="1">
      <c r="A11" s="162"/>
      <c r="B11" s="41"/>
      <c r="C11" s="163"/>
      <c r="D11" s="19"/>
      <c r="E11" s="20" t="s">
        <v>3</v>
      </c>
      <c r="F11" s="44">
        <v>48</v>
      </c>
      <c r="G11" s="22" t="s">
        <v>4</v>
      </c>
      <c r="H11" s="44">
        <v>24</v>
      </c>
      <c r="I11" s="22" t="s">
        <v>5</v>
      </c>
      <c r="J11" s="23">
        <f>TRUNC((F11+H11)*0.0625,2)</f>
        <v>4.5</v>
      </c>
      <c r="K11" s="42" t="s">
        <v>3</v>
      </c>
      <c r="L11" s="38">
        <v>48</v>
      </c>
      <c r="M11" s="37" t="s">
        <v>4</v>
      </c>
      <c r="N11" s="38">
        <v>24</v>
      </c>
      <c r="O11" s="37" t="s">
        <v>5</v>
      </c>
      <c r="P11" s="129">
        <f>TRUNC((L11+N11)*0.0625,2)</f>
        <v>4.5</v>
      </c>
      <c r="Q11" s="20" t="s">
        <v>3</v>
      </c>
      <c r="R11" s="44">
        <v>48</v>
      </c>
      <c r="S11" s="22" t="s">
        <v>4</v>
      </c>
      <c r="T11" s="44">
        <v>24</v>
      </c>
      <c r="U11" s="22" t="s">
        <v>5</v>
      </c>
      <c r="V11" s="23">
        <f>TRUNC((R11+T11)*0.0625,2)</f>
        <v>4.5</v>
      </c>
      <c r="W11" s="24" t="s">
        <v>3</v>
      </c>
      <c r="X11" s="43">
        <v>48</v>
      </c>
      <c r="Y11" s="26" t="s">
        <v>4</v>
      </c>
      <c r="Z11" s="43">
        <v>24</v>
      </c>
      <c r="AA11" s="26" t="s">
        <v>5</v>
      </c>
      <c r="AB11" s="27">
        <f>TRUNC((X11+Z11)*0.0625,2)</f>
        <v>4.5</v>
      </c>
      <c r="AC11" s="24" t="s">
        <v>3</v>
      </c>
      <c r="AD11" s="43">
        <v>48</v>
      </c>
      <c r="AE11" s="26" t="s">
        <v>4</v>
      </c>
      <c r="AF11" s="43">
        <v>24</v>
      </c>
      <c r="AG11" s="26" t="s">
        <v>5</v>
      </c>
      <c r="AH11" s="27">
        <f>TRUNC((AD11+AF11)*0.0625,2)</f>
        <v>4.5</v>
      </c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</row>
    <row r="12" spans="1:182" s="10" customFormat="1" ht="35.25" customHeight="1">
      <c r="A12" s="162"/>
      <c r="B12" s="41"/>
      <c r="C12" s="163"/>
      <c r="D12" s="18"/>
      <c r="E12" s="166" t="s">
        <v>141</v>
      </c>
      <c r="F12" s="167"/>
      <c r="G12" s="167"/>
      <c r="H12" s="167"/>
      <c r="I12" s="167"/>
      <c r="J12" s="168"/>
      <c r="K12" s="166" t="s">
        <v>150</v>
      </c>
      <c r="L12" s="167"/>
      <c r="M12" s="167"/>
      <c r="N12" s="167"/>
      <c r="O12" s="167"/>
      <c r="P12" s="168"/>
      <c r="Q12" s="124"/>
      <c r="R12" s="124" t="s">
        <v>136</v>
      </c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</row>
    <row r="13" spans="1:182" s="10" customFormat="1" ht="9.6" customHeight="1">
      <c r="A13" s="162"/>
      <c r="B13" s="41"/>
      <c r="C13" s="163"/>
      <c r="D13" s="19"/>
      <c r="E13" s="20" t="s">
        <v>3</v>
      </c>
      <c r="F13" s="44">
        <v>48</v>
      </c>
      <c r="G13" s="22" t="s">
        <v>4</v>
      </c>
      <c r="H13" s="44">
        <v>24</v>
      </c>
      <c r="I13" s="22" t="s">
        <v>5</v>
      </c>
      <c r="J13" s="23">
        <f>TRUNC((F13+H13)*0.0625,2)</f>
        <v>4.5</v>
      </c>
      <c r="K13" s="20" t="s">
        <v>3</v>
      </c>
      <c r="L13" s="44">
        <v>48</v>
      </c>
      <c r="M13" s="22" t="s">
        <v>4</v>
      </c>
      <c r="N13" s="44">
        <v>24</v>
      </c>
      <c r="O13" s="22" t="s">
        <v>5</v>
      </c>
      <c r="P13" s="23">
        <f>TRUNC((L13+N13)*0.0625,2)</f>
        <v>4.5</v>
      </c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</row>
    <row r="14" spans="1:182" s="10" customFormat="1" ht="4.5" customHeight="1">
      <c r="A14" s="162"/>
      <c r="B14" s="41"/>
      <c r="C14" s="163"/>
      <c r="D14" s="19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</row>
    <row r="15" spans="1:182" s="10" customFormat="1" ht="33" customHeight="1">
      <c r="A15" s="162"/>
      <c r="B15" s="41"/>
      <c r="C15" s="163"/>
      <c r="D15" s="18"/>
      <c r="E15" s="166" t="s">
        <v>142</v>
      </c>
      <c r="F15" s="167"/>
      <c r="G15" s="167"/>
      <c r="H15" s="167"/>
      <c r="I15" s="167"/>
      <c r="J15" s="167"/>
      <c r="K15" s="166" t="s">
        <v>178</v>
      </c>
      <c r="L15" s="167"/>
      <c r="M15" s="167"/>
      <c r="N15" s="167"/>
      <c r="O15" s="167"/>
      <c r="P15" s="168"/>
      <c r="Q15" s="167" t="s">
        <v>153</v>
      </c>
      <c r="R15" s="167"/>
      <c r="S15" s="167"/>
      <c r="T15" s="167"/>
      <c r="U15" s="167"/>
      <c r="V15" s="168"/>
      <c r="W15" s="124"/>
      <c r="X15" s="124"/>
      <c r="Y15" s="124"/>
      <c r="Z15" s="124"/>
      <c r="AA15" s="124"/>
      <c r="AB15" s="124"/>
      <c r="AC15" s="166" t="s">
        <v>165</v>
      </c>
      <c r="AD15" s="167"/>
      <c r="AE15" s="167"/>
      <c r="AF15" s="167"/>
      <c r="AG15" s="167"/>
      <c r="AH15" s="168"/>
      <c r="AI15" s="166" t="s">
        <v>173</v>
      </c>
      <c r="AJ15" s="167"/>
      <c r="AK15" s="167"/>
      <c r="AL15" s="167"/>
      <c r="AM15" s="167"/>
      <c r="AN15" s="167"/>
      <c r="AO15" s="169" t="s">
        <v>174</v>
      </c>
      <c r="AP15" s="167"/>
      <c r="AQ15" s="167"/>
      <c r="AR15" s="167"/>
      <c r="AS15" s="167"/>
      <c r="AT15" s="168"/>
      <c r="AU15" s="166" t="s">
        <v>176</v>
      </c>
      <c r="AV15" s="167"/>
      <c r="AW15" s="167"/>
      <c r="AX15" s="167"/>
      <c r="AY15" s="167"/>
      <c r="AZ15" s="168"/>
      <c r="BA15" s="124"/>
      <c r="BB15" s="124"/>
      <c r="BC15" s="124"/>
      <c r="BD15" s="124"/>
    </row>
    <row r="16" spans="1:182" s="10" customFormat="1" ht="12" customHeight="1">
      <c r="A16" s="162"/>
      <c r="B16" s="41"/>
      <c r="C16" s="163"/>
      <c r="D16" s="19"/>
      <c r="E16" s="20" t="s">
        <v>3</v>
      </c>
      <c r="F16" s="44">
        <v>48</v>
      </c>
      <c r="G16" s="22" t="s">
        <v>4</v>
      </c>
      <c r="H16" s="44">
        <v>24</v>
      </c>
      <c r="I16" s="22" t="s">
        <v>5</v>
      </c>
      <c r="J16" s="46">
        <f>TRUNC((F16+H16)*0.0625,2)</f>
        <v>4.5</v>
      </c>
      <c r="K16" s="20" t="s">
        <v>3</v>
      </c>
      <c r="L16" s="44">
        <v>48</v>
      </c>
      <c r="M16" s="22" t="s">
        <v>4</v>
      </c>
      <c r="N16" s="44">
        <v>24</v>
      </c>
      <c r="O16" s="22" t="s">
        <v>5</v>
      </c>
      <c r="P16" s="23">
        <f>TRUNC((L16+N16)*0.0625,2)</f>
        <v>4.5</v>
      </c>
      <c r="Q16" s="22" t="s">
        <v>3</v>
      </c>
      <c r="R16" s="44">
        <v>72</v>
      </c>
      <c r="S16" s="22" t="s">
        <v>4</v>
      </c>
      <c r="T16" s="44">
        <v>36</v>
      </c>
      <c r="U16" s="22" t="s">
        <v>5</v>
      </c>
      <c r="V16" s="45">
        <f>TRUNC((R16+T16)*0.0625,2)</f>
        <v>6.75</v>
      </c>
      <c r="W16" s="124"/>
      <c r="X16" s="124"/>
      <c r="Y16" s="124"/>
      <c r="Z16" s="124"/>
      <c r="AA16" s="124"/>
      <c r="AB16" s="124"/>
      <c r="AC16" s="24" t="s">
        <v>3</v>
      </c>
      <c r="AD16" s="43">
        <v>48</v>
      </c>
      <c r="AE16" s="26" t="s">
        <v>4</v>
      </c>
      <c r="AF16" s="43">
        <v>24</v>
      </c>
      <c r="AG16" s="26" t="s">
        <v>5</v>
      </c>
      <c r="AH16" s="27">
        <f>TRUNC((AD16+AF16)*0.0625,2)</f>
        <v>4.5</v>
      </c>
      <c r="AI16" s="24" t="s">
        <v>3</v>
      </c>
      <c r="AJ16" s="25">
        <v>48</v>
      </c>
      <c r="AK16" s="26" t="s">
        <v>4</v>
      </c>
      <c r="AL16" s="25">
        <v>36</v>
      </c>
      <c r="AM16" s="26" t="s">
        <v>5</v>
      </c>
      <c r="AN16" s="122">
        <f>TRUNC((AJ16+AL16)*0.0625,2)</f>
        <v>5.25</v>
      </c>
      <c r="AO16" s="123" t="s">
        <v>3</v>
      </c>
      <c r="AP16" s="47">
        <v>96</v>
      </c>
      <c r="AQ16" s="30" t="s">
        <v>4</v>
      </c>
      <c r="AR16" s="47">
        <v>72</v>
      </c>
      <c r="AS16" s="30" t="s">
        <v>5</v>
      </c>
      <c r="AT16" s="31">
        <f>TRUNC((AP16+AR16)*0.0625,2)</f>
        <v>10.5</v>
      </c>
      <c r="AU16" s="28" t="s">
        <v>3</v>
      </c>
      <c r="AV16" s="47">
        <v>96</v>
      </c>
      <c r="AW16" s="30" t="s">
        <v>4</v>
      </c>
      <c r="AX16" s="47">
        <v>72</v>
      </c>
      <c r="AY16" s="30" t="s">
        <v>5</v>
      </c>
      <c r="AZ16" s="48">
        <f>TRUNC((AV16+AX16)*0.0625,2)</f>
        <v>10.5</v>
      </c>
      <c r="BA16" s="124"/>
      <c r="BB16" s="124"/>
      <c r="BC16" s="124"/>
      <c r="BD16" s="124"/>
    </row>
    <row r="17" spans="1:56" s="10" customFormat="1" ht="9.6" customHeight="1">
      <c r="A17" s="162"/>
      <c r="B17" s="41"/>
      <c r="C17" s="163"/>
      <c r="D17" s="19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</row>
    <row r="18" spans="1:56" s="10" customFormat="1" ht="36" customHeight="1">
      <c r="A18" s="162"/>
      <c r="B18" s="41"/>
      <c r="C18" s="163"/>
      <c r="D18" s="19"/>
      <c r="E18" s="166" t="s">
        <v>143</v>
      </c>
      <c r="F18" s="167"/>
      <c r="G18" s="167"/>
      <c r="H18" s="167"/>
      <c r="I18" s="167"/>
      <c r="J18" s="168"/>
      <c r="K18" s="124"/>
      <c r="L18" s="124"/>
      <c r="M18" s="124"/>
      <c r="N18" s="124"/>
      <c r="O18" s="124"/>
      <c r="P18" s="124"/>
      <c r="Q18" s="166" t="s">
        <v>154</v>
      </c>
      <c r="R18" s="167"/>
      <c r="S18" s="167"/>
      <c r="T18" s="167"/>
      <c r="U18" s="167"/>
      <c r="V18" s="168"/>
      <c r="W18" s="166" t="s">
        <v>162</v>
      </c>
      <c r="X18" s="167"/>
      <c r="Y18" s="167"/>
      <c r="Z18" s="167"/>
      <c r="AA18" s="167"/>
      <c r="AB18" s="168"/>
      <c r="AC18" s="166" t="s">
        <v>166</v>
      </c>
      <c r="AD18" s="167"/>
      <c r="AE18" s="167"/>
      <c r="AF18" s="167"/>
      <c r="AG18" s="167"/>
      <c r="AH18" s="168"/>
      <c r="AI18" s="166" t="s">
        <v>172</v>
      </c>
      <c r="AJ18" s="167"/>
      <c r="AK18" s="167"/>
      <c r="AL18" s="167"/>
      <c r="AM18" s="167"/>
      <c r="AN18" s="167"/>
      <c r="AO18" s="124"/>
      <c r="AP18" s="124"/>
      <c r="AQ18" s="124"/>
      <c r="AR18" s="124"/>
      <c r="AS18" s="124"/>
      <c r="AT18" s="124"/>
      <c r="AU18" s="166" t="s">
        <v>175</v>
      </c>
      <c r="AV18" s="167"/>
      <c r="AW18" s="167"/>
      <c r="AX18" s="167"/>
      <c r="AY18" s="167"/>
      <c r="AZ18" s="168"/>
      <c r="BA18" s="124"/>
      <c r="BB18" s="124"/>
      <c r="BC18" s="124"/>
      <c r="BD18" s="124"/>
    </row>
    <row r="19" spans="1:56" s="10" customFormat="1" ht="9.6" customHeight="1">
      <c r="A19" s="162"/>
      <c r="B19" s="41"/>
      <c r="C19" s="49"/>
      <c r="D19" s="19"/>
      <c r="E19" s="20" t="s">
        <v>3</v>
      </c>
      <c r="F19" s="44">
        <v>48</v>
      </c>
      <c r="G19" s="22" t="s">
        <v>4</v>
      </c>
      <c r="H19" s="44">
        <v>24</v>
      </c>
      <c r="I19" s="22" t="s">
        <v>5</v>
      </c>
      <c r="J19" s="23">
        <f>TRUNC((F19+H19)*0.0625,2)</f>
        <v>4.5</v>
      </c>
      <c r="K19" s="124"/>
      <c r="L19" s="124"/>
      <c r="M19" s="124"/>
      <c r="N19" s="124"/>
      <c r="O19" s="124"/>
      <c r="P19" s="124"/>
      <c r="Q19" s="20" t="s">
        <v>3</v>
      </c>
      <c r="R19" s="21">
        <v>48</v>
      </c>
      <c r="S19" s="22" t="s">
        <v>4</v>
      </c>
      <c r="T19" s="21">
        <v>24</v>
      </c>
      <c r="U19" s="22" t="s">
        <v>5</v>
      </c>
      <c r="V19" s="23">
        <f>TRUNC((R19+T19)*0.0625,2)</f>
        <v>4.5</v>
      </c>
      <c r="W19" s="24" t="s">
        <v>3</v>
      </c>
      <c r="X19" s="43">
        <v>48</v>
      </c>
      <c r="Y19" s="26" t="s">
        <v>4</v>
      </c>
      <c r="Z19" s="43">
        <v>24</v>
      </c>
      <c r="AA19" s="26" t="s">
        <v>5</v>
      </c>
      <c r="AB19" s="50">
        <f>TRUNC((X19+Z19)*0.0625,2)</f>
        <v>4.5</v>
      </c>
      <c r="AC19" s="24" t="s">
        <v>3</v>
      </c>
      <c r="AD19" s="43">
        <v>48</v>
      </c>
      <c r="AE19" s="26" t="s">
        <v>4</v>
      </c>
      <c r="AF19" s="43">
        <v>24</v>
      </c>
      <c r="AG19" s="26" t="s">
        <v>5</v>
      </c>
      <c r="AH19" s="27">
        <f>TRUNC((AD19+AF19)*0.0625,2)</f>
        <v>4.5</v>
      </c>
      <c r="AI19" s="24" t="s">
        <v>3</v>
      </c>
      <c r="AJ19" s="43">
        <v>48</v>
      </c>
      <c r="AK19" s="26" t="s">
        <v>4</v>
      </c>
      <c r="AL19" s="43">
        <v>24</v>
      </c>
      <c r="AM19" s="26" t="s">
        <v>5</v>
      </c>
      <c r="AN19" s="43">
        <f>TRUNC((AJ19+AL19)*0.0625,2)</f>
        <v>4.5</v>
      </c>
      <c r="AO19" s="124"/>
      <c r="AP19" s="124"/>
      <c r="AQ19" s="124"/>
      <c r="AR19" s="124"/>
      <c r="AS19" s="124"/>
      <c r="AT19" s="124"/>
      <c r="AU19" s="28" t="s">
        <v>3</v>
      </c>
      <c r="AV19" s="47">
        <v>48</v>
      </c>
      <c r="AW19" s="30" t="s">
        <v>4</v>
      </c>
      <c r="AX19" s="47">
        <v>24</v>
      </c>
      <c r="AY19" s="30" t="s">
        <v>5</v>
      </c>
      <c r="AZ19" s="48">
        <f>TRUNC((AV19+AX19)*0.0625,2)</f>
        <v>4.5</v>
      </c>
      <c r="BA19" s="124"/>
      <c r="BB19" s="124"/>
      <c r="BC19" s="124"/>
      <c r="BD19" s="124"/>
    </row>
    <row r="20" spans="1:56" s="9" customFormat="1" ht="36.75" customHeight="1">
      <c r="A20" s="162"/>
      <c r="B20" s="51"/>
      <c r="C20" s="52"/>
      <c r="D20" s="53"/>
      <c r="E20" s="166" t="s">
        <v>144</v>
      </c>
      <c r="F20" s="167"/>
      <c r="G20" s="167"/>
      <c r="H20" s="167"/>
      <c r="I20" s="167"/>
      <c r="J20" s="168"/>
      <c r="K20" s="166" t="s">
        <v>179</v>
      </c>
      <c r="L20" s="167"/>
      <c r="M20" s="167"/>
      <c r="N20" s="167"/>
      <c r="O20" s="167"/>
      <c r="P20" s="168"/>
      <c r="Q20" s="166" t="s">
        <v>155</v>
      </c>
      <c r="R20" s="167"/>
      <c r="S20" s="167"/>
      <c r="T20" s="167"/>
      <c r="U20" s="167"/>
      <c r="V20" s="168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66" t="s">
        <v>171</v>
      </c>
      <c r="AJ20" s="167"/>
      <c r="AK20" s="167"/>
      <c r="AL20" s="167"/>
      <c r="AM20" s="167"/>
      <c r="AN20" s="167"/>
      <c r="AO20" s="124"/>
      <c r="AP20" s="124"/>
      <c r="AQ20" s="124"/>
      <c r="AR20" s="124"/>
      <c r="AS20" s="124"/>
      <c r="AT20" s="124"/>
      <c r="AU20" s="124"/>
      <c r="AV20" s="124"/>
      <c r="AW20" s="124"/>
      <c r="AX20" s="124"/>
      <c r="AY20" s="124"/>
      <c r="AZ20" s="124"/>
      <c r="BA20" s="124"/>
      <c r="BB20" s="124"/>
      <c r="BC20" s="124"/>
      <c r="BD20" s="124"/>
    </row>
    <row r="21" spans="1:56" s="10" customFormat="1" ht="9.6" customHeight="1">
      <c r="A21" s="162"/>
      <c r="B21" s="41"/>
      <c r="C21" s="52"/>
      <c r="D21" s="19"/>
      <c r="E21" s="20" t="s">
        <v>3</v>
      </c>
      <c r="F21" s="44">
        <v>72</v>
      </c>
      <c r="G21" s="22" t="s">
        <v>4</v>
      </c>
      <c r="H21" s="44">
        <v>24</v>
      </c>
      <c r="I21" s="22" t="s">
        <v>5</v>
      </c>
      <c r="J21" s="128">
        <f>TRUNC((F21+H21)*0.0625,2)</f>
        <v>6</v>
      </c>
      <c r="K21" s="20" t="s">
        <v>3</v>
      </c>
      <c r="L21" s="44">
        <v>72</v>
      </c>
      <c r="M21" s="22" t="s">
        <v>4</v>
      </c>
      <c r="N21" s="44">
        <v>36</v>
      </c>
      <c r="O21" s="22" t="s">
        <v>5</v>
      </c>
      <c r="P21" s="45">
        <f>TRUNC((L21+N21)*0.0625,2)</f>
        <v>6.75</v>
      </c>
      <c r="Q21" s="20" t="s">
        <v>3</v>
      </c>
      <c r="R21" s="44">
        <v>96</v>
      </c>
      <c r="S21" s="22" t="s">
        <v>4</v>
      </c>
      <c r="T21" s="44">
        <v>72</v>
      </c>
      <c r="U21" s="22" t="s">
        <v>5</v>
      </c>
      <c r="V21" s="23">
        <f>TRUNC((R21+T21)*0.0625,2)</f>
        <v>10.5</v>
      </c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24" t="s">
        <v>3</v>
      </c>
      <c r="AJ21" s="43">
        <v>96</v>
      </c>
      <c r="AK21" s="26" t="s">
        <v>4</v>
      </c>
      <c r="AL21" s="43">
        <v>96</v>
      </c>
      <c r="AM21" s="26" t="s">
        <v>5</v>
      </c>
      <c r="AN21" s="130">
        <f>TRUNC((AJ21+AL21)*0.0625,2)</f>
        <v>12</v>
      </c>
      <c r="AO21" s="124"/>
      <c r="AP21" s="124"/>
      <c r="AQ21" s="124"/>
      <c r="AR21" s="124"/>
      <c r="AS21" s="124"/>
      <c r="AT21" s="124"/>
      <c r="AU21" s="124"/>
      <c r="AV21" s="125"/>
      <c r="AW21" s="124"/>
      <c r="AX21" s="125"/>
      <c r="AY21" s="124"/>
      <c r="AZ21" s="125"/>
      <c r="BA21" s="124"/>
      <c r="BB21" s="124"/>
      <c r="BC21" s="124"/>
      <c r="BD21" s="124"/>
    </row>
    <row r="22" spans="1:56" s="9" customFormat="1" ht="48" customHeight="1">
      <c r="A22" s="162"/>
      <c r="B22" s="51"/>
      <c r="C22" s="52"/>
      <c r="D22" s="53"/>
      <c r="E22" s="125"/>
      <c r="F22" s="125"/>
      <c r="G22" s="125"/>
      <c r="H22" s="125"/>
      <c r="I22" s="125"/>
      <c r="J22" s="125"/>
      <c r="K22" s="166" t="s">
        <v>149</v>
      </c>
      <c r="L22" s="167"/>
      <c r="M22" s="167"/>
      <c r="N22" s="167"/>
      <c r="O22" s="167"/>
      <c r="P22" s="168"/>
      <c r="Q22" s="124"/>
      <c r="R22" s="124"/>
      <c r="S22" s="124"/>
      <c r="T22" s="124"/>
      <c r="U22" s="124"/>
      <c r="V22" s="124"/>
      <c r="W22" s="166" t="s">
        <v>161</v>
      </c>
      <c r="X22" s="167"/>
      <c r="Y22" s="167"/>
      <c r="Z22" s="167"/>
      <c r="AA22" s="167"/>
      <c r="AB22" s="168"/>
      <c r="AC22" s="166" t="s">
        <v>167</v>
      </c>
      <c r="AD22" s="167"/>
      <c r="AE22" s="167"/>
      <c r="AF22" s="167"/>
      <c r="AG22" s="167"/>
      <c r="AH22" s="168"/>
      <c r="AI22" s="170" t="s">
        <v>181</v>
      </c>
      <c r="AJ22" s="170"/>
      <c r="AK22" s="170"/>
      <c r="AL22" s="170"/>
      <c r="AM22" s="170"/>
      <c r="AN22" s="170"/>
      <c r="AO22" s="124"/>
      <c r="AP22" s="124"/>
      <c r="AQ22" s="124"/>
      <c r="AR22" s="124"/>
      <c r="AS22" s="124"/>
      <c r="AT22" s="124"/>
      <c r="AU22" s="124"/>
      <c r="AV22" s="125"/>
      <c r="AW22" s="124"/>
      <c r="AX22" s="125"/>
      <c r="AY22" s="124"/>
      <c r="AZ22" s="125"/>
      <c r="BA22" s="124"/>
      <c r="BB22" s="124"/>
      <c r="BC22" s="124"/>
      <c r="BD22" s="124"/>
    </row>
    <row r="23" spans="1:56" s="6" customFormat="1" ht="9.6" customHeight="1">
      <c r="A23" s="162"/>
      <c r="B23" s="41"/>
      <c r="C23" s="52"/>
      <c r="D23" s="19"/>
      <c r="E23" s="125"/>
      <c r="F23" s="125"/>
      <c r="G23" s="125"/>
      <c r="H23" s="125"/>
      <c r="I23" s="125"/>
      <c r="J23" s="125"/>
      <c r="K23" s="20" t="s">
        <v>3</v>
      </c>
      <c r="L23" s="21">
        <v>48</v>
      </c>
      <c r="M23" s="22" t="s">
        <v>4</v>
      </c>
      <c r="N23" s="21">
        <v>24</v>
      </c>
      <c r="O23" s="22" t="s">
        <v>5</v>
      </c>
      <c r="P23" s="23">
        <f>TRUNC((L23+N23)*0.0625,2)</f>
        <v>4.5</v>
      </c>
      <c r="Q23" s="124"/>
      <c r="R23" s="124"/>
      <c r="S23" s="124"/>
      <c r="T23" s="124"/>
      <c r="U23" s="124"/>
      <c r="V23" s="124"/>
      <c r="W23" s="24" t="s">
        <v>3</v>
      </c>
      <c r="X23" s="25">
        <v>96</v>
      </c>
      <c r="Y23" s="26" t="s">
        <v>4</v>
      </c>
      <c r="Z23" s="25">
        <v>72</v>
      </c>
      <c r="AA23" s="26" t="s">
        <v>5</v>
      </c>
      <c r="AB23" s="27">
        <f>TRUNC((X23+Z23)*0.0625,2)</f>
        <v>10.5</v>
      </c>
      <c r="AC23" s="24" t="s">
        <v>3</v>
      </c>
      <c r="AD23" s="25">
        <v>96</v>
      </c>
      <c r="AE23" s="26" t="s">
        <v>4</v>
      </c>
      <c r="AF23" s="25">
        <v>72</v>
      </c>
      <c r="AG23" s="26" t="s">
        <v>5</v>
      </c>
      <c r="AH23" s="27">
        <f>TRUNC((AD23+AF23)*0.0625,2)</f>
        <v>10.5</v>
      </c>
      <c r="AI23" s="26" t="s">
        <v>3</v>
      </c>
      <c r="AJ23" s="25">
        <v>72</v>
      </c>
      <c r="AK23" s="26" t="s">
        <v>4</v>
      </c>
      <c r="AL23" s="25">
        <v>72</v>
      </c>
      <c r="AM23" s="26" t="s">
        <v>5</v>
      </c>
      <c r="AN23" s="130">
        <f>TRUNC((AJ23+AL23)*0.0625,2)</f>
        <v>9</v>
      </c>
      <c r="AO23" s="124"/>
      <c r="AP23" s="125"/>
      <c r="AQ23" s="124"/>
      <c r="AR23" s="125"/>
      <c r="AS23" s="124"/>
      <c r="AT23" s="125"/>
      <c r="AU23" s="124"/>
      <c r="AV23" s="125"/>
      <c r="AW23" s="124"/>
      <c r="AX23" s="125"/>
      <c r="AY23" s="124"/>
      <c r="AZ23" s="125"/>
      <c r="BA23" s="124"/>
      <c r="BB23" s="124"/>
      <c r="BC23" s="124"/>
      <c r="BD23" s="124"/>
    </row>
    <row r="24" spans="1:56" s="6" customFormat="1" ht="9.6" customHeight="1">
      <c r="A24" s="162"/>
      <c r="B24" s="41"/>
      <c r="C24" s="52"/>
      <c r="D24" s="19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4"/>
      <c r="R24" s="124"/>
      <c r="S24" s="124"/>
      <c r="T24" s="124"/>
      <c r="U24" s="124"/>
      <c r="V24" s="124"/>
      <c r="W24" s="125"/>
      <c r="X24" s="125"/>
      <c r="Y24" s="125"/>
      <c r="Z24" s="125"/>
      <c r="AA24" s="125"/>
      <c r="AB24" s="125"/>
      <c r="AC24" s="125"/>
      <c r="AD24" s="125"/>
      <c r="AE24" s="125"/>
      <c r="AF24" s="125"/>
      <c r="AG24" s="125"/>
      <c r="AH24" s="125"/>
      <c r="AI24" s="125"/>
      <c r="AJ24" s="125"/>
      <c r="AK24" s="125"/>
      <c r="AL24" s="125"/>
      <c r="AM24" s="125"/>
      <c r="AN24" s="125"/>
      <c r="AO24" s="124"/>
      <c r="AP24" s="125"/>
      <c r="AQ24" s="124"/>
      <c r="AR24" s="125"/>
      <c r="AS24" s="124"/>
      <c r="AT24" s="125"/>
      <c r="AU24" s="124"/>
      <c r="AV24" s="125"/>
      <c r="AW24" s="124"/>
      <c r="AX24" s="125"/>
      <c r="AY24" s="124"/>
      <c r="AZ24" s="125"/>
      <c r="BA24" s="124"/>
      <c r="BB24" s="124"/>
      <c r="BC24" s="124"/>
      <c r="BD24" s="124"/>
    </row>
    <row r="25" spans="1:56" s="9" customFormat="1" ht="36" customHeight="1">
      <c r="A25" s="162"/>
      <c r="B25" s="51"/>
      <c r="C25" s="52"/>
      <c r="D25" s="53"/>
      <c r="E25" s="166" t="s">
        <v>145</v>
      </c>
      <c r="F25" s="167"/>
      <c r="G25" s="167"/>
      <c r="H25" s="167"/>
      <c r="I25" s="167"/>
      <c r="J25" s="168"/>
      <c r="K25" s="166" t="s">
        <v>148</v>
      </c>
      <c r="L25" s="167"/>
      <c r="M25" s="167"/>
      <c r="N25" s="167"/>
      <c r="O25" s="167"/>
      <c r="P25" s="168"/>
      <c r="Q25" s="124"/>
      <c r="R25" s="124"/>
      <c r="S25" s="124"/>
      <c r="T25" s="124"/>
      <c r="U25" s="124"/>
      <c r="V25" s="124"/>
      <c r="W25" s="166" t="s">
        <v>160</v>
      </c>
      <c r="X25" s="167"/>
      <c r="Y25" s="167"/>
      <c r="Z25" s="167"/>
      <c r="AA25" s="167"/>
      <c r="AB25" s="168"/>
      <c r="AC25" s="166" t="s">
        <v>168</v>
      </c>
      <c r="AD25" s="167"/>
      <c r="AE25" s="167"/>
      <c r="AF25" s="167"/>
      <c r="AG25" s="167"/>
      <c r="AH25" s="168"/>
      <c r="AI25" s="125"/>
      <c r="AJ25" s="125"/>
      <c r="AK25" s="125"/>
      <c r="AL25" s="125"/>
      <c r="AM25" s="125"/>
      <c r="AN25" s="125"/>
      <c r="AO25" s="124"/>
      <c r="AP25" s="125"/>
      <c r="AQ25" s="124"/>
      <c r="AR25" s="125"/>
      <c r="AS25" s="124"/>
      <c r="AT25" s="125"/>
      <c r="AU25" s="124"/>
      <c r="AV25" s="125"/>
      <c r="AW25" s="124"/>
      <c r="AX25" s="125"/>
      <c r="AY25" s="124"/>
      <c r="AZ25" s="125"/>
      <c r="BA25" s="124"/>
      <c r="BB25" s="124"/>
      <c r="BC25" s="124"/>
      <c r="BD25" s="124"/>
    </row>
    <row r="26" spans="1:56" s="10" customFormat="1" ht="9.6" customHeight="1">
      <c r="A26" s="162"/>
      <c r="B26" s="41"/>
      <c r="C26" s="52"/>
      <c r="D26" s="19"/>
      <c r="E26" s="20" t="s">
        <v>3</v>
      </c>
      <c r="F26" s="44">
        <v>72</v>
      </c>
      <c r="G26" s="22" t="s">
        <v>4</v>
      </c>
      <c r="H26" s="44">
        <v>24</v>
      </c>
      <c r="I26" s="22" t="s">
        <v>5</v>
      </c>
      <c r="J26" s="128">
        <f>TRUNC((F26+H26)*0.0625,2)</f>
        <v>6</v>
      </c>
      <c r="K26" s="20" t="s">
        <v>3</v>
      </c>
      <c r="L26" s="44">
        <v>48</v>
      </c>
      <c r="M26" s="22" t="s">
        <v>4</v>
      </c>
      <c r="N26" s="44">
        <v>24</v>
      </c>
      <c r="O26" s="22" t="s">
        <v>5</v>
      </c>
      <c r="P26" s="23">
        <f>TRUNC((L26+N26)*0.0625,2)</f>
        <v>4.5</v>
      </c>
      <c r="Q26" s="124"/>
      <c r="R26" s="124"/>
      <c r="S26" s="124"/>
      <c r="T26" s="124"/>
      <c r="U26" s="124"/>
      <c r="V26" s="124"/>
      <c r="W26" s="24" t="s">
        <v>3</v>
      </c>
      <c r="X26" s="43">
        <v>72</v>
      </c>
      <c r="Y26" s="26" t="s">
        <v>4</v>
      </c>
      <c r="Z26" s="43">
        <v>36</v>
      </c>
      <c r="AA26" s="26" t="s">
        <v>5</v>
      </c>
      <c r="AB26" s="50">
        <f>TRUNC((X26+Z26)*0.0625,2)</f>
        <v>6.75</v>
      </c>
      <c r="AC26" s="24" t="s">
        <v>3</v>
      </c>
      <c r="AD26" s="43">
        <v>48</v>
      </c>
      <c r="AE26" s="26" t="s">
        <v>4</v>
      </c>
      <c r="AF26" s="43">
        <v>24</v>
      </c>
      <c r="AG26" s="26" t="s">
        <v>5</v>
      </c>
      <c r="AH26" s="27">
        <f>TRUNC((AD26+AF26)*0.0625,2)</f>
        <v>4.5</v>
      </c>
      <c r="AI26" s="125"/>
      <c r="AJ26" s="125"/>
      <c r="AK26" s="125"/>
      <c r="AL26" s="125"/>
      <c r="AM26" s="125"/>
      <c r="AN26" s="125"/>
      <c r="AO26" s="124"/>
      <c r="AP26" s="125"/>
      <c r="AQ26" s="124"/>
      <c r="AR26" s="125"/>
      <c r="AS26" s="124"/>
      <c r="AT26" s="125"/>
      <c r="AU26" s="124"/>
      <c r="AV26" s="125"/>
      <c r="AW26" s="124"/>
      <c r="AX26" s="125"/>
      <c r="AY26" s="124"/>
      <c r="AZ26" s="125"/>
      <c r="BA26" s="124"/>
      <c r="BB26" s="124"/>
      <c r="BC26" s="124"/>
      <c r="BD26" s="124"/>
    </row>
    <row r="27" spans="1:56" s="9" customFormat="1" ht="9" customHeight="1">
      <c r="A27" s="162"/>
      <c r="B27" s="54"/>
      <c r="C27" s="55"/>
      <c r="D27" s="56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  <c r="AF27" s="125"/>
      <c r="AG27" s="125"/>
      <c r="AH27" s="125"/>
      <c r="AI27" s="125"/>
      <c r="AJ27" s="125"/>
      <c r="AK27" s="125"/>
      <c r="AL27" s="125"/>
      <c r="AM27" s="125"/>
      <c r="AN27" s="125"/>
      <c r="AO27" s="125"/>
      <c r="AP27" s="125"/>
      <c r="AQ27" s="125"/>
      <c r="AR27" s="125"/>
      <c r="AS27" s="125"/>
      <c r="AT27" s="125"/>
      <c r="AU27" s="125"/>
      <c r="AV27" s="125"/>
      <c r="AW27" s="125"/>
      <c r="AX27" s="125"/>
      <c r="AY27" s="125"/>
      <c r="AZ27" s="125"/>
      <c r="BA27" s="124"/>
      <c r="BB27" s="124"/>
      <c r="BC27" s="124"/>
      <c r="BD27" s="124"/>
    </row>
    <row r="28" spans="1:56" s="9" customFormat="1" ht="26.45" customHeight="1">
      <c r="A28" s="162"/>
      <c r="B28" s="54"/>
      <c r="C28" s="52"/>
      <c r="D28" s="18"/>
      <c r="E28" s="166" t="s">
        <v>146</v>
      </c>
      <c r="F28" s="167"/>
      <c r="G28" s="167"/>
      <c r="H28" s="167"/>
      <c r="I28" s="167"/>
      <c r="J28" s="168"/>
      <c r="K28" s="166" t="s">
        <v>147</v>
      </c>
      <c r="L28" s="167"/>
      <c r="M28" s="167"/>
      <c r="N28" s="167"/>
      <c r="O28" s="167"/>
      <c r="P28" s="168"/>
      <c r="Q28" s="166" t="s">
        <v>156</v>
      </c>
      <c r="R28" s="167"/>
      <c r="S28" s="167"/>
      <c r="T28" s="167"/>
      <c r="U28" s="167"/>
      <c r="V28" s="168"/>
      <c r="W28" s="166" t="s">
        <v>159</v>
      </c>
      <c r="X28" s="167"/>
      <c r="Y28" s="167"/>
      <c r="Z28" s="167"/>
      <c r="AA28" s="167"/>
      <c r="AB28" s="168"/>
      <c r="AC28" s="125"/>
      <c r="AD28" s="125"/>
      <c r="AE28" s="125"/>
      <c r="AF28" s="125"/>
      <c r="AG28" s="125"/>
      <c r="AH28" s="125"/>
      <c r="AI28" s="125"/>
      <c r="AJ28" s="125"/>
      <c r="AK28" s="125"/>
      <c r="AL28" s="125"/>
      <c r="AM28" s="125"/>
      <c r="AN28" s="125"/>
      <c r="AO28" s="125"/>
      <c r="AP28" s="125"/>
      <c r="AQ28" s="125"/>
      <c r="AR28" s="125"/>
      <c r="AS28" s="125"/>
      <c r="AT28" s="125"/>
      <c r="AU28" s="125"/>
      <c r="AV28" s="125"/>
      <c r="AW28" s="125"/>
      <c r="AX28" s="125"/>
      <c r="AY28" s="125"/>
      <c r="AZ28" s="125"/>
      <c r="BA28" s="124"/>
      <c r="BB28" s="124"/>
      <c r="BC28" s="124"/>
      <c r="BD28" s="124"/>
    </row>
    <row r="29" spans="1:56" s="10" customFormat="1" ht="9.6" customHeight="1">
      <c r="A29" s="162"/>
      <c r="B29" s="41"/>
      <c r="C29" s="52"/>
      <c r="D29" s="19"/>
      <c r="E29" s="20" t="s">
        <v>3</v>
      </c>
      <c r="F29" s="44">
        <v>48</v>
      </c>
      <c r="G29" s="22" t="s">
        <v>4</v>
      </c>
      <c r="H29" s="44">
        <v>24</v>
      </c>
      <c r="I29" s="22" t="s">
        <v>5</v>
      </c>
      <c r="J29" s="23">
        <f>TRUNC((F29+H29)*0.0625,2)</f>
        <v>4.5</v>
      </c>
      <c r="K29" s="20" t="s">
        <v>3</v>
      </c>
      <c r="L29" s="44">
        <v>48</v>
      </c>
      <c r="M29" s="22" t="s">
        <v>4</v>
      </c>
      <c r="N29" s="44">
        <v>36</v>
      </c>
      <c r="O29" s="22" t="s">
        <v>5</v>
      </c>
      <c r="P29" s="45">
        <f>TRUNC((L29+N29)*0.0625,2)</f>
        <v>5.25</v>
      </c>
      <c r="Q29" s="20" t="s">
        <v>3</v>
      </c>
      <c r="R29" s="44">
        <v>48</v>
      </c>
      <c r="S29" s="22" t="s">
        <v>4</v>
      </c>
      <c r="T29" s="44">
        <v>36</v>
      </c>
      <c r="U29" s="22" t="s">
        <v>5</v>
      </c>
      <c r="V29" s="45">
        <f>TRUNC((R29+T29)*0.0625,2)</f>
        <v>5.25</v>
      </c>
      <c r="W29" s="24" t="s">
        <v>3</v>
      </c>
      <c r="X29" s="43">
        <v>48</v>
      </c>
      <c r="Y29" s="26" t="s">
        <v>4</v>
      </c>
      <c r="Z29" s="43">
        <v>24</v>
      </c>
      <c r="AA29" s="26" t="s">
        <v>5</v>
      </c>
      <c r="AB29" s="27">
        <f>TRUNC((X29+Z29)*0.0625,2)</f>
        <v>4.5</v>
      </c>
      <c r="AC29" s="125"/>
      <c r="AD29" s="125"/>
      <c r="AE29" s="125"/>
      <c r="AF29" s="125"/>
      <c r="AG29" s="125"/>
      <c r="AH29" s="125"/>
      <c r="AI29" s="125"/>
      <c r="AJ29" s="125"/>
      <c r="AK29" s="125"/>
      <c r="AL29" s="125"/>
      <c r="AM29" s="125"/>
      <c r="AN29" s="125"/>
      <c r="AO29" s="125"/>
      <c r="AP29" s="125"/>
      <c r="AQ29" s="125"/>
      <c r="AR29" s="125"/>
      <c r="AS29" s="125"/>
      <c r="AT29" s="125"/>
      <c r="AU29" s="125"/>
      <c r="AV29" s="125"/>
      <c r="AW29" s="125"/>
      <c r="AX29" s="125"/>
      <c r="AY29" s="125"/>
      <c r="AZ29" s="125"/>
      <c r="BA29" s="124"/>
      <c r="BB29" s="124"/>
      <c r="BC29" s="124"/>
      <c r="BD29" s="124"/>
    </row>
    <row r="30" spans="1:56" s="10" customFormat="1" ht="9.6" customHeight="1">
      <c r="A30" s="162"/>
      <c r="B30" s="41"/>
      <c r="C30" s="52"/>
      <c r="D30" s="19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  <c r="AG30" s="124"/>
      <c r="AH30" s="124"/>
      <c r="AI30" s="125"/>
      <c r="AJ30" s="125"/>
      <c r="AK30" s="125"/>
      <c r="AL30" s="125"/>
      <c r="AM30" s="125"/>
      <c r="AN30" s="125"/>
      <c r="AO30" s="125"/>
      <c r="AP30" s="125"/>
      <c r="AQ30" s="125"/>
      <c r="AR30" s="125"/>
      <c r="AS30" s="125"/>
      <c r="AT30" s="125"/>
      <c r="AU30" s="125"/>
      <c r="AV30" s="125"/>
      <c r="AW30" s="125"/>
      <c r="AX30" s="125"/>
      <c r="AY30" s="125"/>
      <c r="AZ30" s="125"/>
      <c r="BA30" s="124"/>
      <c r="BB30" s="124"/>
      <c r="BC30" s="124"/>
      <c r="BD30" s="124"/>
    </row>
    <row r="31" spans="1:56" s="9" customFormat="1" ht="35.25" customHeight="1">
      <c r="A31" s="162"/>
      <c r="B31" s="54"/>
      <c r="C31" s="52"/>
      <c r="D31" s="18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66" t="s">
        <v>157</v>
      </c>
      <c r="R31" s="167"/>
      <c r="S31" s="167"/>
      <c r="T31" s="167"/>
      <c r="U31" s="167"/>
      <c r="V31" s="168"/>
      <c r="W31" s="166" t="s">
        <v>158</v>
      </c>
      <c r="X31" s="167"/>
      <c r="Y31" s="167"/>
      <c r="Z31" s="167"/>
      <c r="AA31" s="167"/>
      <c r="AB31" s="168"/>
      <c r="AC31" s="166" t="s">
        <v>169</v>
      </c>
      <c r="AD31" s="167"/>
      <c r="AE31" s="167"/>
      <c r="AF31" s="167"/>
      <c r="AG31" s="167"/>
      <c r="AH31" s="168"/>
      <c r="AI31" s="125"/>
      <c r="AJ31" s="125"/>
      <c r="AK31" s="125"/>
      <c r="AL31" s="125"/>
      <c r="AM31" s="125"/>
      <c r="AN31" s="125"/>
      <c r="AO31" s="166" t="s">
        <v>52</v>
      </c>
      <c r="AP31" s="167"/>
      <c r="AQ31" s="167"/>
      <c r="AR31" s="167"/>
      <c r="AS31" s="167"/>
      <c r="AT31" s="168"/>
      <c r="AU31" s="166" t="s">
        <v>139</v>
      </c>
      <c r="AV31" s="167"/>
      <c r="AW31" s="167"/>
      <c r="AX31" s="167"/>
      <c r="AY31" s="167"/>
      <c r="AZ31" s="168"/>
      <c r="BA31" s="124"/>
      <c r="BB31" s="124"/>
      <c r="BC31" s="124"/>
      <c r="BD31" s="124"/>
    </row>
    <row r="32" spans="1:56" s="10" customFormat="1" ht="9.6" customHeight="1">
      <c r="A32" s="162"/>
      <c r="B32" s="41"/>
      <c r="C32" s="52"/>
      <c r="D32" s="19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20" t="s">
        <v>3</v>
      </c>
      <c r="R32" s="44">
        <v>48</v>
      </c>
      <c r="S32" s="22" t="s">
        <v>4</v>
      </c>
      <c r="T32" s="44">
        <v>24</v>
      </c>
      <c r="U32" s="22" t="s">
        <v>5</v>
      </c>
      <c r="V32" s="23">
        <f>TRUNC((R32+T32)*0.0625,2)</f>
        <v>4.5</v>
      </c>
      <c r="W32" s="24" t="s">
        <v>3</v>
      </c>
      <c r="X32" s="25">
        <v>48</v>
      </c>
      <c r="Y32" s="26" t="s">
        <v>4</v>
      </c>
      <c r="Z32" s="25">
        <v>24</v>
      </c>
      <c r="AA32" s="26" t="s">
        <v>5</v>
      </c>
      <c r="AB32" s="27">
        <f>TRUNC((X32+Z32)*0.0625,2)</f>
        <v>4.5</v>
      </c>
      <c r="AC32" s="24" t="s">
        <v>3</v>
      </c>
      <c r="AD32" s="43">
        <v>96</v>
      </c>
      <c r="AE32" s="26" t="s">
        <v>4</v>
      </c>
      <c r="AF32" s="43">
        <v>72</v>
      </c>
      <c r="AG32" s="26" t="s">
        <v>5</v>
      </c>
      <c r="AH32" s="27">
        <f>TRUNC((AD32+AF32)*0.0625,2)</f>
        <v>10.5</v>
      </c>
      <c r="AI32" s="125"/>
      <c r="AJ32" s="125"/>
      <c r="AK32" s="125"/>
      <c r="AL32" s="125"/>
      <c r="AM32" s="125"/>
      <c r="AN32" s="125"/>
      <c r="AO32" s="28" t="s">
        <v>3</v>
      </c>
      <c r="AP32" s="47">
        <v>48</v>
      </c>
      <c r="AQ32" s="30" t="s">
        <v>4</v>
      </c>
      <c r="AR32" s="47">
        <v>24</v>
      </c>
      <c r="AS32" s="30" t="s">
        <v>5</v>
      </c>
      <c r="AT32" s="31">
        <f>TRUNC((AP32+AR32)*0.0625,2)</f>
        <v>4.5</v>
      </c>
      <c r="AU32" s="28" t="s">
        <v>3</v>
      </c>
      <c r="AV32" s="29">
        <v>48</v>
      </c>
      <c r="AW32" s="30" t="s">
        <v>4</v>
      </c>
      <c r="AX32" s="29">
        <v>72</v>
      </c>
      <c r="AY32" s="30" t="s">
        <v>5</v>
      </c>
      <c r="AZ32" s="48">
        <f>TRUNC((AV32+AX32)*0.0625,2)</f>
        <v>7.5</v>
      </c>
      <c r="BA32" s="124"/>
      <c r="BB32" s="124"/>
      <c r="BC32" s="124"/>
      <c r="BD32" s="124"/>
    </row>
    <row r="33" spans="1:57" s="9" customFormat="1" ht="33.950000000000003" customHeight="1">
      <c r="A33" s="162"/>
      <c r="B33" s="54"/>
      <c r="C33" s="52"/>
      <c r="D33" s="18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66" t="s">
        <v>180</v>
      </c>
      <c r="AD33" s="167"/>
      <c r="AE33" s="167"/>
      <c r="AF33" s="167"/>
      <c r="AG33" s="167"/>
      <c r="AH33" s="168"/>
      <c r="AI33" s="166" t="s">
        <v>170</v>
      </c>
      <c r="AJ33" s="167"/>
      <c r="AK33" s="167"/>
      <c r="AL33" s="167"/>
      <c r="AM33" s="167"/>
      <c r="AN33" s="168"/>
      <c r="AO33" s="125"/>
      <c r="AP33" s="125"/>
      <c r="AQ33" s="125"/>
      <c r="AR33" s="125"/>
      <c r="AS33" s="125"/>
      <c r="AT33" s="125"/>
      <c r="AU33" s="125"/>
      <c r="AV33" s="125"/>
      <c r="AW33" s="125"/>
      <c r="AX33" s="125"/>
      <c r="AY33" s="125"/>
      <c r="AZ33" s="125"/>
      <c r="BA33" s="124"/>
      <c r="BB33" s="124"/>
      <c r="BC33" s="124"/>
      <c r="BD33" s="124"/>
      <c r="BE33" s="11"/>
    </row>
    <row r="34" spans="1:57" s="10" customFormat="1" ht="9.6" customHeight="1">
      <c r="A34" s="162"/>
      <c r="B34" s="41"/>
      <c r="C34" s="52"/>
      <c r="D34" s="19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C34" s="24" t="s">
        <v>3</v>
      </c>
      <c r="AD34" s="25">
        <v>48</v>
      </c>
      <c r="AE34" s="26" t="s">
        <v>4</v>
      </c>
      <c r="AF34" s="25">
        <v>24</v>
      </c>
      <c r="AG34" s="26" t="s">
        <v>5</v>
      </c>
      <c r="AH34" s="27">
        <f>TRUNC((AD34+AF34)*0.0625,2)</f>
        <v>4.5</v>
      </c>
      <c r="AI34" s="24" t="s">
        <v>3</v>
      </c>
      <c r="AJ34" s="25">
        <v>72</v>
      </c>
      <c r="AK34" s="26" t="s">
        <v>4</v>
      </c>
      <c r="AL34" s="25">
        <v>36</v>
      </c>
      <c r="AM34" s="26" t="s">
        <v>5</v>
      </c>
      <c r="AN34" s="50">
        <f>TRUNC((AJ34+AL34)*0.0625,2)</f>
        <v>6.75</v>
      </c>
      <c r="AO34" s="125"/>
      <c r="AP34" s="125"/>
      <c r="AQ34" s="125"/>
      <c r="AR34" s="125"/>
      <c r="AS34" s="125"/>
      <c r="AT34" s="125"/>
      <c r="AU34" s="125"/>
      <c r="AV34" s="125"/>
      <c r="AW34" s="125"/>
      <c r="AX34" s="125"/>
      <c r="AY34" s="125"/>
      <c r="AZ34" s="125"/>
      <c r="BA34" s="124"/>
      <c r="BB34" s="124"/>
      <c r="BC34" s="124"/>
      <c r="BD34" s="124"/>
    </row>
    <row r="35" spans="1:57" s="8" customFormat="1" ht="26.1" customHeight="1">
      <c r="A35" s="162"/>
      <c r="B35" s="34"/>
      <c r="C35" s="35"/>
      <c r="D35" s="57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4"/>
      <c r="AD35" s="124"/>
      <c r="AE35" s="124"/>
      <c r="AF35" s="124"/>
      <c r="AG35" s="124"/>
      <c r="AH35" s="124"/>
      <c r="AI35" s="124"/>
      <c r="AJ35" s="124"/>
      <c r="AK35" s="124"/>
      <c r="AL35" s="124"/>
      <c r="AM35" s="124"/>
      <c r="AN35" s="124"/>
      <c r="AO35" s="138" t="s">
        <v>177</v>
      </c>
      <c r="AP35" s="139"/>
      <c r="AQ35" s="139"/>
      <c r="AR35" s="139"/>
      <c r="AS35" s="139"/>
      <c r="AT35" s="140"/>
      <c r="AU35" s="125"/>
      <c r="AV35" s="125"/>
      <c r="AW35" s="125"/>
      <c r="AX35" s="125"/>
      <c r="AY35" s="125"/>
      <c r="AZ35" s="125"/>
      <c r="BA35" s="124"/>
      <c r="BB35" s="124"/>
      <c r="BC35" s="124"/>
      <c r="BD35" s="124"/>
    </row>
    <row r="36" spans="1:57" s="8" customFormat="1" ht="9" customHeight="1">
      <c r="A36" s="162"/>
      <c r="B36" s="34"/>
      <c r="C36" s="35"/>
      <c r="D36" s="57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  <c r="AE36" s="124"/>
      <c r="AF36" s="124"/>
      <c r="AG36" s="124"/>
      <c r="AH36" s="124"/>
      <c r="AI36" s="124"/>
      <c r="AJ36" s="124"/>
      <c r="AK36" s="124"/>
      <c r="AL36" s="124"/>
      <c r="AM36" s="124"/>
      <c r="AN36" s="124"/>
      <c r="AO36" s="28" t="s">
        <v>3</v>
      </c>
      <c r="AP36" s="29">
        <v>48</v>
      </c>
      <c r="AQ36" s="30" t="s">
        <v>4</v>
      </c>
      <c r="AR36" s="29">
        <v>36</v>
      </c>
      <c r="AS36" s="30" t="s">
        <v>5</v>
      </c>
      <c r="AT36" s="48">
        <f>TRUNC((AP36+AR36)*0.0625,2)</f>
        <v>5.25</v>
      </c>
      <c r="AU36" s="125"/>
      <c r="AV36" s="125"/>
      <c r="AW36" s="125"/>
      <c r="AX36" s="125"/>
      <c r="AY36" s="125"/>
      <c r="AZ36" s="125"/>
      <c r="BA36" s="124"/>
      <c r="BB36" s="124"/>
      <c r="BC36" s="124"/>
      <c r="BD36" s="124"/>
    </row>
    <row r="37" spans="1:57" s="8" customFormat="1" ht="28.5" customHeight="1">
      <c r="A37" s="162"/>
      <c r="B37" s="34"/>
      <c r="C37" s="35"/>
      <c r="D37" s="57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  <c r="AE37" s="124"/>
      <c r="AF37" s="124"/>
      <c r="AG37" s="124"/>
      <c r="AH37" s="124"/>
      <c r="AI37" s="124"/>
      <c r="AJ37" s="124"/>
      <c r="AK37" s="124"/>
      <c r="AL37" s="124"/>
      <c r="AM37" s="124"/>
      <c r="AN37" s="124"/>
      <c r="AO37" s="138" t="s">
        <v>53</v>
      </c>
      <c r="AP37" s="139"/>
      <c r="AQ37" s="139"/>
      <c r="AR37" s="139"/>
      <c r="AS37" s="139"/>
      <c r="AT37" s="140"/>
      <c r="AU37" s="138" t="s">
        <v>55</v>
      </c>
      <c r="AV37" s="139"/>
      <c r="AW37" s="139"/>
      <c r="AX37" s="139"/>
      <c r="AY37" s="139"/>
      <c r="AZ37" s="140"/>
      <c r="BA37" s="124"/>
      <c r="BB37" s="124"/>
      <c r="BC37" s="124"/>
      <c r="BD37" s="124"/>
    </row>
    <row r="38" spans="1:57" s="7" customFormat="1" ht="9" customHeight="1">
      <c r="A38" s="162"/>
      <c r="B38" s="58"/>
      <c r="C38" s="49"/>
      <c r="D38" s="59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4"/>
      <c r="AE38" s="124"/>
      <c r="AF38" s="124"/>
      <c r="AG38" s="124"/>
      <c r="AH38" s="124"/>
      <c r="AI38" s="124"/>
      <c r="AJ38" s="124"/>
      <c r="AK38" s="124"/>
      <c r="AL38" s="124"/>
      <c r="AM38" s="124"/>
      <c r="AN38" s="124"/>
      <c r="AO38" s="28" t="s">
        <v>3</v>
      </c>
      <c r="AP38" s="47">
        <v>72</v>
      </c>
      <c r="AQ38" s="30" t="s">
        <v>4</v>
      </c>
      <c r="AR38" s="47">
        <v>72</v>
      </c>
      <c r="AS38" s="30" t="s">
        <v>5</v>
      </c>
      <c r="AT38" s="48">
        <f>TRUNC((AP38+AR38)*0.0625,2)</f>
        <v>9</v>
      </c>
      <c r="AU38" s="28" t="s">
        <v>3</v>
      </c>
      <c r="AV38" s="47">
        <v>72</v>
      </c>
      <c r="AW38" s="30" t="s">
        <v>4</v>
      </c>
      <c r="AX38" s="47">
        <v>72</v>
      </c>
      <c r="AY38" s="30" t="s">
        <v>5</v>
      </c>
      <c r="AZ38" s="31">
        <f>TRUNC((AV38+AX38)*0.0625,2)</f>
        <v>9</v>
      </c>
      <c r="BA38" s="60"/>
      <c r="BB38" s="124"/>
      <c r="BC38" s="124"/>
      <c r="BD38" s="124"/>
    </row>
    <row r="39" spans="1:57" s="5" customFormat="1" ht="6.6" customHeight="1">
      <c r="A39" s="162"/>
      <c r="B39" s="54"/>
      <c r="C39" s="55"/>
      <c r="D39" s="165"/>
      <c r="E39" s="165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65"/>
      <c r="T39" s="165"/>
      <c r="U39" s="165"/>
      <c r="V39" s="165"/>
      <c r="W39" s="165"/>
      <c r="X39" s="165"/>
      <c r="Y39" s="165"/>
      <c r="Z39" s="165"/>
      <c r="AA39" s="165"/>
      <c r="AB39" s="165"/>
      <c r="AC39" s="165"/>
      <c r="AD39" s="165"/>
      <c r="AE39" s="165"/>
      <c r="AF39" s="165"/>
      <c r="AG39" s="165"/>
      <c r="AH39" s="165"/>
      <c r="AI39" s="165"/>
      <c r="AJ39" s="165"/>
      <c r="AK39" s="165"/>
      <c r="AL39" s="165"/>
      <c r="AM39" s="165"/>
      <c r="AN39" s="165"/>
      <c r="AO39" s="165"/>
      <c r="AP39" s="165"/>
      <c r="AQ39" s="165"/>
      <c r="AR39" s="165"/>
      <c r="AS39" s="165"/>
      <c r="AT39" s="165"/>
      <c r="AU39" s="165"/>
      <c r="AV39" s="165"/>
      <c r="AW39" s="165"/>
      <c r="AX39" s="165"/>
      <c r="AY39" s="165"/>
      <c r="AZ39" s="165"/>
      <c r="BA39" s="165"/>
      <c r="BB39" s="124"/>
      <c r="BC39" s="124"/>
      <c r="BD39" s="124"/>
    </row>
    <row r="40" spans="1:57" s="3" customFormat="1" ht="15" customHeight="1">
      <c r="A40" s="61"/>
      <c r="B40" s="62"/>
      <c r="C40" s="137" t="s">
        <v>14</v>
      </c>
      <c r="D40" s="62"/>
      <c r="E40" s="144">
        <f>((SUM(F6:F38)/16))</f>
        <v>27</v>
      </c>
      <c r="F40" s="145"/>
      <c r="G40" s="145"/>
      <c r="H40" s="145"/>
      <c r="I40" s="145"/>
      <c r="J40" s="146"/>
      <c r="K40" s="144">
        <f>((SUM(L6:L38)/16))</f>
        <v>25.5</v>
      </c>
      <c r="L40" s="145"/>
      <c r="M40" s="145"/>
      <c r="N40" s="145"/>
      <c r="O40" s="145"/>
      <c r="P40" s="146"/>
      <c r="Q40" s="144">
        <f>((SUM(R6:R38)/16))</f>
        <v>28.5</v>
      </c>
      <c r="R40" s="145"/>
      <c r="S40" s="145"/>
      <c r="T40" s="145"/>
      <c r="U40" s="145"/>
      <c r="V40" s="146"/>
      <c r="W40" s="131">
        <f>((SUM(X6:X38)/16))</f>
        <v>28.5</v>
      </c>
      <c r="X40" s="132"/>
      <c r="Y40" s="132"/>
      <c r="Z40" s="132"/>
      <c r="AA40" s="132"/>
      <c r="AB40" s="133"/>
      <c r="AC40" s="131">
        <f>((SUM(AD6:AD38)/16))</f>
        <v>28.5</v>
      </c>
      <c r="AD40" s="132"/>
      <c r="AE40" s="132"/>
      <c r="AF40" s="132"/>
      <c r="AG40" s="132"/>
      <c r="AH40" s="133"/>
      <c r="AI40" s="131">
        <f>((SUM(AJ6:AJ38)/16))</f>
        <v>25.5</v>
      </c>
      <c r="AJ40" s="132"/>
      <c r="AK40" s="132"/>
      <c r="AL40" s="132"/>
      <c r="AM40" s="132"/>
      <c r="AN40" s="133"/>
      <c r="AO40" s="134">
        <f>((SUM(AP6:AP38)/16))</f>
        <v>18</v>
      </c>
      <c r="AP40" s="135"/>
      <c r="AQ40" s="135"/>
      <c r="AR40" s="135"/>
      <c r="AS40" s="135"/>
      <c r="AT40" s="136"/>
      <c r="AU40" s="134">
        <f>((SUM(AV6:AV38)/16))</f>
        <v>18</v>
      </c>
      <c r="AV40" s="135"/>
      <c r="AW40" s="135"/>
      <c r="AX40" s="135"/>
      <c r="AY40" s="135"/>
      <c r="AZ40" s="136"/>
      <c r="BA40" s="126" t="s">
        <v>60</v>
      </c>
      <c r="BB40" s="127">
        <f>SUM(E40:AZ41)*16</f>
        <v>3192</v>
      </c>
      <c r="BC40" s="124"/>
      <c r="BD40" s="124"/>
    </row>
    <row r="41" spans="1:57" s="3" customFormat="1" ht="15" customHeight="1">
      <c r="A41" s="61"/>
      <c r="B41" s="62"/>
      <c r="C41" s="137"/>
      <c r="D41" s="62"/>
      <c r="E41" s="147"/>
      <c r="F41" s="148"/>
      <c r="G41" s="148"/>
      <c r="H41" s="148"/>
      <c r="I41" s="148"/>
      <c r="J41" s="149"/>
      <c r="K41" s="147"/>
      <c r="L41" s="148"/>
      <c r="M41" s="148"/>
      <c r="N41" s="148"/>
      <c r="O41" s="148"/>
      <c r="P41" s="149"/>
      <c r="Q41" s="147"/>
      <c r="R41" s="148"/>
      <c r="S41" s="148"/>
      <c r="T41" s="148"/>
      <c r="U41" s="148"/>
      <c r="V41" s="149"/>
      <c r="W41" s="154"/>
      <c r="X41" s="155"/>
      <c r="Y41" s="155"/>
      <c r="Z41" s="155"/>
      <c r="AA41" s="155"/>
      <c r="AB41" s="156"/>
      <c r="AC41" s="154"/>
      <c r="AD41" s="155"/>
      <c r="AE41" s="155"/>
      <c r="AF41" s="155"/>
      <c r="AG41" s="155"/>
      <c r="AH41" s="156"/>
      <c r="AI41" s="154"/>
      <c r="AJ41" s="155"/>
      <c r="AK41" s="155"/>
      <c r="AL41" s="155"/>
      <c r="AM41" s="155"/>
      <c r="AN41" s="156"/>
      <c r="AO41" s="141"/>
      <c r="AP41" s="142"/>
      <c r="AQ41" s="142"/>
      <c r="AR41" s="142"/>
      <c r="AS41" s="142"/>
      <c r="AT41" s="143"/>
      <c r="AU41" s="141"/>
      <c r="AV41" s="142"/>
      <c r="AW41" s="142"/>
      <c r="AX41" s="142"/>
      <c r="AY41" s="142"/>
      <c r="AZ41" s="143"/>
      <c r="BA41" s="126" t="s">
        <v>61</v>
      </c>
      <c r="BB41" s="127">
        <f>SUM(E40:AZ41)/8</f>
        <v>24.9375</v>
      </c>
      <c r="BC41" s="124"/>
      <c r="BD41" s="124"/>
    </row>
    <row r="42" spans="1:57" s="3" customFormat="1" ht="15" customHeight="1">
      <c r="A42" s="61"/>
      <c r="B42" s="62"/>
      <c r="C42" s="137" t="s">
        <v>15</v>
      </c>
      <c r="D42" s="62"/>
      <c r="E42" s="144">
        <f>((SUM(H6:H38)/16))</f>
        <v>11.5</v>
      </c>
      <c r="F42" s="145"/>
      <c r="G42" s="145"/>
      <c r="H42" s="145"/>
      <c r="I42" s="145"/>
      <c r="J42" s="146"/>
      <c r="K42" s="144">
        <f>((SUM(N6:N38)/16))</f>
        <v>13.5</v>
      </c>
      <c r="L42" s="145"/>
      <c r="M42" s="145"/>
      <c r="N42" s="145"/>
      <c r="O42" s="145"/>
      <c r="P42" s="146"/>
      <c r="Q42" s="144">
        <f>((SUM(T6:T38)/16))</f>
        <v>16</v>
      </c>
      <c r="R42" s="145"/>
      <c r="S42" s="145"/>
      <c r="T42" s="145"/>
      <c r="U42" s="145"/>
      <c r="V42" s="146"/>
      <c r="W42" s="131">
        <f>((SUM(Z6:Z38)/16))</f>
        <v>15.25</v>
      </c>
      <c r="X42" s="132"/>
      <c r="Y42" s="132"/>
      <c r="Z42" s="132"/>
      <c r="AA42" s="132"/>
      <c r="AB42" s="133"/>
      <c r="AC42" s="131">
        <f>((SUM(AF6:AF38)/16))</f>
        <v>17.5</v>
      </c>
      <c r="AD42" s="132"/>
      <c r="AE42" s="132"/>
      <c r="AF42" s="132"/>
      <c r="AG42" s="132"/>
      <c r="AH42" s="133"/>
      <c r="AI42" s="131">
        <f>((SUM(AL6:AL38)/16))</f>
        <v>19</v>
      </c>
      <c r="AJ42" s="132"/>
      <c r="AK42" s="132"/>
      <c r="AL42" s="132"/>
      <c r="AM42" s="132"/>
      <c r="AN42" s="133"/>
      <c r="AO42" s="134">
        <f>((SUM(AR6:AR38)/16))</f>
        <v>13.75</v>
      </c>
      <c r="AP42" s="135"/>
      <c r="AQ42" s="135"/>
      <c r="AR42" s="135"/>
      <c r="AS42" s="135"/>
      <c r="AT42" s="136"/>
      <c r="AU42" s="134">
        <f>((SUM(AX6:AX38)/16))</f>
        <v>16</v>
      </c>
      <c r="AV42" s="135"/>
      <c r="AW42" s="135"/>
      <c r="AX42" s="135"/>
      <c r="AY42" s="135"/>
      <c r="AZ42" s="136"/>
      <c r="BA42" s="126" t="s">
        <v>62</v>
      </c>
      <c r="BB42" s="127">
        <f>SUM(E42:AZ43)*16</f>
        <v>1960</v>
      </c>
      <c r="BC42" s="124"/>
      <c r="BD42" s="124"/>
    </row>
    <row r="43" spans="1:57" s="3" customFormat="1" ht="15" customHeight="1">
      <c r="A43" s="61"/>
      <c r="B43" s="62"/>
      <c r="C43" s="137"/>
      <c r="D43" s="62"/>
      <c r="E43" s="147"/>
      <c r="F43" s="148"/>
      <c r="G43" s="148"/>
      <c r="H43" s="148"/>
      <c r="I43" s="148"/>
      <c r="J43" s="149"/>
      <c r="K43" s="147"/>
      <c r="L43" s="148"/>
      <c r="M43" s="148"/>
      <c r="N43" s="148"/>
      <c r="O43" s="148"/>
      <c r="P43" s="149"/>
      <c r="Q43" s="147"/>
      <c r="R43" s="148"/>
      <c r="S43" s="148"/>
      <c r="T43" s="148"/>
      <c r="U43" s="148"/>
      <c r="V43" s="149"/>
      <c r="W43" s="154"/>
      <c r="X43" s="155"/>
      <c r="Y43" s="155"/>
      <c r="Z43" s="155"/>
      <c r="AA43" s="155"/>
      <c r="AB43" s="156"/>
      <c r="AC43" s="154"/>
      <c r="AD43" s="155"/>
      <c r="AE43" s="155"/>
      <c r="AF43" s="155"/>
      <c r="AG43" s="155"/>
      <c r="AH43" s="156"/>
      <c r="AI43" s="154"/>
      <c r="AJ43" s="155"/>
      <c r="AK43" s="155"/>
      <c r="AL43" s="155"/>
      <c r="AM43" s="155"/>
      <c r="AN43" s="156"/>
      <c r="AO43" s="141"/>
      <c r="AP43" s="142"/>
      <c r="AQ43" s="142"/>
      <c r="AR43" s="142"/>
      <c r="AS43" s="142"/>
      <c r="AT43" s="143"/>
      <c r="AU43" s="141"/>
      <c r="AV43" s="142"/>
      <c r="AW43" s="142"/>
      <c r="AX43" s="142"/>
      <c r="AY43" s="142"/>
      <c r="AZ43" s="143"/>
      <c r="BA43" s="126" t="s">
        <v>63</v>
      </c>
      <c r="BB43" s="127">
        <f>SUM(E42:AZ43)/8</f>
        <v>15.3125</v>
      </c>
      <c r="BC43" s="124"/>
      <c r="BD43" s="124"/>
    </row>
    <row r="44" spans="1:57" s="3" customFormat="1" ht="15" customHeight="1">
      <c r="A44" s="61"/>
      <c r="B44" s="62"/>
      <c r="C44" s="63" t="s">
        <v>1</v>
      </c>
      <c r="D44" s="62"/>
      <c r="E44" s="144">
        <f>SUM(J6:J37)</f>
        <v>38.5</v>
      </c>
      <c r="F44" s="145"/>
      <c r="G44" s="145"/>
      <c r="H44" s="145"/>
      <c r="I44" s="145"/>
      <c r="J44" s="146"/>
      <c r="K44" s="144">
        <f>SUM(P6:P37)</f>
        <v>39</v>
      </c>
      <c r="L44" s="145"/>
      <c r="M44" s="145"/>
      <c r="N44" s="145"/>
      <c r="O44" s="145"/>
      <c r="P44" s="146"/>
      <c r="Q44" s="144">
        <f>SUM(V6:V37)</f>
        <v>44.5</v>
      </c>
      <c r="R44" s="145"/>
      <c r="S44" s="145"/>
      <c r="T44" s="145"/>
      <c r="U44" s="145"/>
      <c r="V44" s="146"/>
      <c r="W44" s="131">
        <f>SUM(AB6:AB37)</f>
        <v>43.75</v>
      </c>
      <c r="X44" s="132"/>
      <c r="Y44" s="132"/>
      <c r="Z44" s="132"/>
      <c r="AA44" s="132"/>
      <c r="AB44" s="133"/>
      <c r="AC44" s="131">
        <f>SUM(AH6:AH37)</f>
        <v>46</v>
      </c>
      <c r="AD44" s="132"/>
      <c r="AE44" s="132"/>
      <c r="AF44" s="132"/>
      <c r="AG44" s="132"/>
      <c r="AH44" s="133"/>
      <c r="AI44" s="131">
        <f>SUM(AN6:AN37)</f>
        <v>44.5</v>
      </c>
      <c r="AJ44" s="132"/>
      <c r="AK44" s="132"/>
      <c r="AL44" s="132"/>
      <c r="AM44" s="132"/>
      <c r="AN44" s="133"/>
      <c r="AO44" s="134">
        <f>SUM(AT6:AT38)</f>
        <v>31.75</v>
      </c>
      <c r="AP44" s="135"/>
      <c r="AQ44" s="135"/>
      <c r="AR44" s="135"/>
      <c r="AS44" s="135"/>
      <c r="AT44" s="136"/>
      <c r="AU44" s="134">
        <f>SUM(AZ6:AZ38)</f>
        <v>34</v>
      </c>
      <c r="AV44" s="135"/>
      <c r="AW44" s="135"/>
      <c r="AX44" s="135"/>
      <c r="AY44" s="135"/>
      <c r="AZ44" s="136"/>
      <c r="BA44" s="126" t="s">
        <v>64</v>
      </c>
      <c r="BB44" s="127">
        <f>SUM(E44:AZ44)</f>
        <v>322</v>
      </c>
      <c r="BC44" s="124"/>
      <c r="BD44" s="124"/>
    </row>
    <row r="45" spans="1:57" s="3" customFormat="1" ht="15" customHeight="1">
      <c r="A45" s="61"/>
      <c r="B45" s="62"/>
      <c r="C45" s="63" t="s">
        <v>2</v>
      </c>
      <c r="D45" s="62"/>
      <c r="E45" s="151">
        <f>COUNTIF(E5:J37,"hd:")</f>
        <v>8</v>
      </c>
      <c r="F45" s="151"/>
      <c r="G45" s="151"/>
      <c r="H45" s="151"/>
      <c r="I45" s="151"/>
      <c r="J45" s="151"/>
      <c r="K45" s="151">
        <f>COUNTIF(K5:P38,"hd:")</f>
        <v>8</v>
      </c>
      <c r="L45" s="151"/>
      <c r="M45" s="151"/>
      <c r="N45" s="151"/>
      <c r="O45" s="151"/>
      <c r="P45" s="151"/>
      <c r="Q45" s="151">
        <f>COUNTIF(Q5:V38,"hd:")</f>
        <v>8</v>
      </c>
      <c r="R45" s="151"/>
      <c r="S45" s="151"/>
      <c r="T45" s="151"/>
      <c r="U45" s="151"/>
      <c r="V45" s="151"/>
      <c r="W45" s="152">
        <f>COUNTIF(W5:AB38,"hd:")</f>
        <v>8</v>
      </c>
      <c r="X45" s="152"/>
      <c r="Y45" s="152"/>
      <c r="Z45" s="152"/>
      <c r="AA45" s="152"/>
      <c r="AB45" s="152"/>
      <c r="AC45" s="152">
        <f>COUNTIF(AC5:AH38,"hd:")</f>
        <v>8</v>
      </c>
      <c r="AD45" s="152"/>
      <c r="AE45" s="152"/>
      <c r="AF45" s="152"/>
      <c r="AG45" s="152"/>
      <c r="AH45" s="152"/>
      <c r="AI45" s="152">
        <f>COUNTIF(AI5:AN38,"hd:")</f>
        <v>6</v>
      </c>
      <c r="AJ45" s="152"/>
      <c r="AK45" s="152"/>
      <c r="AL45" s="152"/>
      <c r="AM45" s="152"/>
      <c r="AN45" s="152"/>
      <c r="AO45" s="153">
        <f>COUNTIF(AO5:AT38,"hd:")</f>
        <v>5</v>
      </c>
      <c r="AP45" s="153"/>
      <c r="AQ45" s="153"/>
      <c r="AR45" s="153"/>
      <c r="AS45" s="153"/>
      <c r="AT45" s="153"/>
      <c r="AU45" s="153">
        <f>COUNTIF(AU5:AZ38,"hd:")</f>
        <v>5</v>
      </c>
      <c r="AV45" s="153"/>
      <c r="AW45" s="153"/>
      <c r="AX45" s="153"/>
      <c r="AY45" s="153"/>
      <c r="AZ45" s="153"/>
      <c r="BA45" s="126" t="s">
        <v>65</v>
      </c>
      <c r="BB45" s="127">
        <f>SUM(E45:AZ45)</f>
        <v>56</v>
      </c>
      <c r="BC45" s="124"/>
      <c r="BD45" s="124"/>
    </row>
    <row r="46" spans="1:57" s="3" customFormat="1" ht="5.0999999999999996" customHeight="1">
      <c r="A46" s="61"/>
      <c r="B46" s="62"/>
      <c r="C46" s="63"/>
      <c r="D46" s="62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  <c r="BA46" s="66"/>
      <c r="BB46" s="124"/>
      <c r="BC46" s="124"/>
      <c r="BD46" s="124"/>
    </row>
    <row r="47" spans="1:57" s="3" customFormat="1" ht="12" customHeight="1">
      <c r="A47" s="61"/>
      <c r="B47" s="65"/>
      <c r="C47" s="150" t="s">
        <v>17</v>
      </c>
      <c r="D47" s="150"/>
      <c r="E47" s="150"/>
      <c r="F47" s="150"/>
      <c r="G47" s="150"/>
      <c r="H47" s="150"/>
      <c r="I47" s="150"/>
      <c r="J47" s="150"/>
      <c r="K47" s="150"/>
      <c r="L47" s="150"/>
      <c r="M47" s="150"/>
      <c r="N47" s="150"/>
      <c r="O47" s="150"/>
      <c r="P47" s="150"/>
      <c r="Q47" s="150"/>
      <c r="R47" s="150"/>
      <c r="S47" s="150"/>
      <c r="T47" s="150"/>
      <c r="U47" s="150"/>
      <c r="V47" s="15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50"/>
      <c r="AK47" s="150"/>
      <c r="AL47" s="150"/>
      <c r="AM47" s="150"/>
      <c r="AN47" s="150"/>
      <c r="AO47" s="150"/>
      <c r="AP47" s="150"/>
      <c r="AQ47" s="150"/>
      <c r="AR47" s="150"/>
      <c r="AS47" s="150"/>
      <c r="AT47" s="150"/>
      <c r="AU47" s="150"/>
      <c r="AV47" s="150"/>
      <c r="AW47" s="150"/>
      <c r="AX47" s="150"/>
      <c r="AY47" s="150"/>
      <c r="AZ47" s="150"/>
      <c r="BA47" s="67" t="s">
        <v>66</v>
      </c>
      <c r="BB47" s="124"/>
      <c r="BC47" s="124"/>
      <c r="BD47" s="124"/>
    </row>
    <row r="48" spans="1:57" ht="11.25" customHeight="1"/>
    <row r="49" ht="11.25" customHeight="1"/>
    <row r="50" ht="11.25" customHeight="1"/>
    <row r="51" ht="11.25" customHeight="1"/>
    <row r="52" ht="11.25" customHeight="1"/>
    <row r="53" ht="11.25" customHeight="1"/>
    <row r="54" ht="11.25" customHeight="1"/>
    <row r="55" ht="11.25" customHeight="1"/>
    <row r="56" ht="11.25" customHeight="1"/>
    <row r="57" ht="11.25" customHeight="1"/>
    <row r="58" ht="11.25" customHeight="1"/>
    <row r="59" ht="11.25" customHeight="1"/>
    <row r="60" ht="11.25" customHeight="1"/>
    <row r="61" ht="11.25" customHeight="1"/>
    <row r="62" ht="11.25" customHeight="1"/>
    <row r="63" ht="11.25" customHeight="1"/>
    <row r="64" ht="11.25" customHeight="1"/>
    <row r="65" ht="11.25" customHeight="1"/>
    <row r="66" ht="11.25" customHeight="1"/>
    <row r="67" ht="11.25" customHeight="1"/>
    <row r="68" ht="11.25" customHeight="1"/>
    <row r="69" ht="11.25" customHeight="1"/>
    <row r="70" ht="11.25" customHeight="1"/>
    <row r="71" ht="11.25" customHeight="1"/>
    <row r="72" ht="11.25" customHeight="1"/>
    <row r="73" ht="11.25" customHeight="1"/>
    <row r="74" ht="11.25" customHeight="1"/>
    <row r="75" ht="11.25" customHeight="1"/>
    <row r="76" ht="11.25" customHeight="1"/>
    <row r="77" ht="11.25" customHeight="1"/>
    <row r="78" ht="11.25" customHeight="1"/>
    <row r="79" ht="11.25" customHeight="1"/>
    <row r="80" ht="11.25" customHeight="1"/>
    <row r="81" ht="11.25" customHeight="1"/>
    <row r="82" ht="11.25" customHeight="1"/>
    <row r="83" ht="11.25" customHeight="1"/>
    <row r="84" ht="11.25" customHeight="1"/>
    <row r="85" ht="11.25" customHeight="1"/>
    <row r="86" ht="11.25" customHeight="1"/>
    <row r="87" ht="11.25" customHeight="1"/>
    <row r="88" ht="11.25" customHeight="1"/>
    <row r="89" ht="11.25" customHeight="1"/>
    <row r="90" ht="11.25" customHeight="1"/>
    <row r="91" ht="11.25" customHeight="1"/>
    <row r="92" ht="11.25" customHeight="1"/>
    <row r="93" ht="11.25" customHeight="1"/>
    <row r="94" ht="11.25" customHeight="1"/>
    <row r="95" ht="11.25" customHeight="1"/>
    <row r="96" ht="11.25" customHeight="1"/>
    <row r="97" ht="11.25" customHeight="1"/>
    <row r="98" ht="11.25" customHeight="1"/>
    <row r="99" ht="11.25" customHeight="1"/>
    <row r="100" ht="11.25" customHeight="1"/>
    <row r="101" ht="11.25" customHeight="1"/>
    <row r="102" ht="11.25" customHeight="1"/>
    <row r="103" ht="11.25" customHeight="1"/>
    <row r="104" ht="11.25" customHeight="1"/>
    <row r="105" ht="11.25" customHeight="1"/>
    <row r="106" ht="11.25" customHeight="1"/>
    <row r="107" ht="11.25" customHeight="1"/>
    <row r="108" ht="11.25" customHeight="1"/>
    <row r="109" ht="11.25" customHeight="1"/>
    <row r="110" ht="11.25" customHeight="1"/>
    <row r="111" ht="11.25" customHeight="1"/>
    <row r="112" ht="11.25" customHeight="1"/>
    <row r="113" ht="11.25" customHeight="1"/>
    <row r="114" ht="11.25" customHeight="1"/>
    <row r="115" ht="11.25" customHeight="1"/>
    <row r="116" ht="11.25" customHeight="1"/>
    <row r="117" ht="11.25" customHeight="1"/>
    <row r="118" ht="11.25" customHeight="1"/>
    <row r="119" ht="11.25" customHeight="1"/>
    <row r="120" ht="11.25" customHeight="1"/>
    <row r="121" ht="11.25" customHeight="1"/>
    <row r="122" ht="11.25" customHeight="1"/>
    <row r="123" ht="11.25" customHeight="1"/>
    <row r="124" ht="11.25" customHeight="1"/>
    <row r="125" ht="11.25" customHeight="1"/>
    <row r="126" ht="11.25" customHeight="1"/>
    <row r="127" ht="11.25" customHeight="1"/>
    <row r="128" ht="11.25" customHeight="1"/>
    <row r="129" ht="11.25" customHeight="1"/>
    <row r="130" ht="11.25" customHeight="1"/>
    <row r="131" ht="11.25" customHeight="1"/>
    <row r="132" ht="11.25" customHeight="1"/>
    <row r="133" ht="11.25" customHeight="1"/>
    <row r="134" ht="11.25" customHeight="1"/>
    <row r="135" ht="11.25" customHeight="1"/>
    <row r="136" ht="11.25" customHeight="1"/>
    <row r="137" ht="11.25" customHeight="1"/>
    <row r="138" ht="11.25" customHeight="1"/>
    <row r="139" ht="11.25" customHeight="1"/>
    <row r="140" ht="11.25" customHeight="1"/>
    <row r="141" ht="11.25" customHeight="1"/>
    <row r="142" ht="11.25" customHeight="1"/>
    <row r="143" ht="11.25" customHeight="1"/>
    <row r="144" ht="11.25" customHeight="1"/>
    <row r="145" ht="11.25" customHeight="1"/>
    <row r="146" ht="11.25" customHeight="1"/>
    <row r="147" ht="11.25" customHeight="1"/>
    <row r="148" ht="11.25" customHeight="1"/>
    <row r="149" ht="11.25" customHeight="1"/>
    <row r="150" ht="11.25" customHeight="1"/>
    <row r="151" ht="11.25" customHeight="1"/>
    <row r="152" ht="11.25" customHeight="1"/>
    <row r="153" ht="11.25" customHeight="1"/>
    <row r="154" ht="11.25" customHeight="1"/>
    <row r="155" ht="11.25" customHeight="1"/>
    <row r="156" ht="11.25" customHeight="1"/>
    <row r="157" ht="11.25" customHeight="1"/>
    <row r="158" ht="11.25" customHeight="1"/>
    <row r="159" ht="11.25" customHeight="1"/>
    <row r="160" ht="11.25" customHeight="1"/>
    <row r="161" ht="11.25" customHeight="1"/>
    <row r="162" ht="11.25" customHeight="1"/>
    <row r="163" ht="11.25" customHeight="1"/>
    <row r="164" ht="11.25" customHeight="1"/>
    <row r="165" ht="11.25" customHeight="1"/>
    <row r="166" ht="11.25" customHeight="1"/>
    <row r="167" ht="11.25" customHeight="1"/>
    <row r="168" ht="11.25" customHeight="1"/>
    <row r="169" ht="11.25" customHeight="1"/>
    <row r="170" ht="11.25" customHeight="1"/>
    <row r="171" ht="11.25" customHeight="1"/>
    <row r="172" ht="11.25" customHeight="1"/>
    <row r="173" ht="11.25" customHeight="1"/>
    <row r="174" ht="11.25" customHeight="1"/>
    <row r="175" ht="11.25" customHeight="1"/>
    <row r="176" ht="11.25" customHeight="1"/>
    <row r="177" ht="11.25" customHeight="1"/>
    <row r="178" ht="11.25" customHeight="1"/>
    <row r="179" ht="11.25" customHeight="1"/>
    <row r="180" ht="11.25" customHeight="1"/>
    <row r="181" ht="11.25" customHeight="1"/>
    <row r="182" ht="11.25" customHeight="1"/>
    <row r="183" ht="11.25" customHeight="1"/>
    <row r="184" ht="11.25" customHeight="1"/>
    <row r="185" ht="11.25" customHeight="1"/>
    <row r="186" ht="11.25" customHeight="1"/>
    <row r="187" ht="11.25" customHeight="1"/>
    <row r="188" ht="11.25" customHeight="1"/>
    <row r="189" ht="11.25" customHeight="1"/>
    <row r="190" ht="11.25" customHeight="1"/>
    <row r="191" ht="11.25" customHeight="1"/>
    <row r="192" ht="11.25" customHeight="1"/>
    <row r="193" ht="11.25" customHeight="1"/>
    <row r="194" ht="11.25" customHeight="1"/>
    <row r="195" ht="11.25" customHeight="1"/>
    <row r="196" ht="11.25" customHeight="1"/>
    <row r="197" ht="11.25" customHeight="1"/>
    <row r="198" ht="11.25" customHeight="1"/>
    <row r="199" ht="11.25" customHeight="1"/>
    <row r="200" ht="11.25" customHeight="1"/>
    <row r="201" ht="11.25" customHeight="1"/>
    <row r="202" ht="11.25" customHeight="1"/>
    <row r="203" ht="11.25" customHeight="1"/>
    <row r="204" ht="11.25" customHeight="1"/>
    <row r="205" ht="11.25" customHeight="1"/>
    <row r="206" ht="11.25" customHeight="1"/>
    <row r="207" ht="11.25" customHeight="1"/>
    <row r="208" ht="11.25" customHeight="1"/>
    <row r="209" ht="11.25" customHeight="1"/>
    <row r="210" ht="11.25" customHeight="1"/>
    <row r="211" ht="11.25" customHeight="1"/>
    <row r="212" ht="11.25" customHeight="1"/>
    <row r="213" ht="11.25" customHeight="1"/>
    <row r="214" ht="11.25" customHeight="1"/>
    <row r="215" ht="11.25" customHeight="1"/>
    <row r="216" ht="11.25" customHeight="1"/>
    <row r="217" ht="11.25" customHeight="1"/>
    <row r="218" ht="11.25" customHeight="1"/>
    <row r="219" ht="11.25" customHeight="1"/>
    <row r="220" ht="11.25" customHeight="1"/>
    <row r="221" ht="11.25" customHeight="1"/>
    <row r="222" ht="11.25" customHeight="1"/>
    <row r="223" ht="11.25" customHeight="1"/>
    <row r="224" ht="11.25" customHeight="1"/>
    <row r="225" ht="11.25" customHeight="1"/>
    <row r="226" ht="11.25" customHeight="1"/>
    <row r="227" ht="11.25" customHeight="1"/>
    <row r="228" ht="11.25" customHeight="1"/>
    <row r="229" ht="11.25" customHeight="1"/>
    <row r="230" ht="11.25" customHeight="1"/>
    <row r="231" ht="11.25" customHeight="1"/>
    <row r="232" ht="11.25" customHeight="1"/>
    <row r="233" ht="11.25" customHeight="1"/>
    <row r="234" ht="11.25" customHeight="1"/>
    <row r="235" ht="11.25" customHeight="1"/>
    <row r="236" ht="11.25" customHeight="1"/>
    <row r="237" ht="11.25" customHeight="1"/>
    <row r="238" ht="11.25" customHeight="1"/>
    <row r="239" ht="11.25" customHeight="1"/>
    <row r="240" ht="11.25" customHeight="1"/>
    <row r="241" ht="11.25" customHeight="1"/>
    <row r="242" ht="11.25" customHeight="1"/>
    <row r="243" ht="11.25" customHeight="1"/>
    <row r="244" ht="11.25" customHeight="1"/>
    <row r="245" ht="11.25" customHeight="1"/>
    <row r="246" ht="11.25" customHeight="1"/>
    <row r="247" ht="11.25" customHeight="1"/>
    <row r="248" ht="11.25" customHeight="1"/>
    <row r="249" ht="11.25" customHeight="1"/>
    <row r="250" ht="11.25" customHeight="1"/>
    <row r="251" ht="11.25" customHeight="1"/>
    <row r="252" ht="11.25" customHeight="1"/>
    <row r="253" ht="11.25" customHeight="1"/>
    <row r="254" ht="11.25" customHeight="1"/>
    <row r="255" ht="11.25" customHeight="1"/>
    <row r="256" ht="11.25" customHeight="1"/>
    <row r="257" ht="11.25" customHeight="1"/>
    <row r="258" ht="11.25" customHeight="1"/>
    <row r="259" ht="11.25" customHeight="1"/>
    <row r="260" ht="11.25" customHeight="1"/>
    <row r="261" ht="11.25" customHeight="1"/>
    <row r="262" ht="11.25" customHeight="1"/>
    <row r="263" ht="11.25" customHeight="1"/>
    <row r="264" ht="11.25" customHeight="1"/>
    <row r="265" ht="11.25" customHeight="1"/>
    <row r="266" ht="11.25" customHeight="1"/>
    <row r="267" ht="11.25" customHeight="1"/>
    <row r="268" ht="11.25" customHeight="1"/>
    <row r="269" ht="11.25" customHeight="1"/>
    <row r="270" ht="11.25" customHeight="1"/>
    <row r="271" ht="11.25" customHeight="1"/>
    <row r="272" ht="11.25" customHeight="1"/>
    <row r="273" ht="11.25" customHeight="1"/>
    <row r="274" ht="11.25" customHeight="1"/>
    <row r="275" ht="11.25" customHeight="1"/>
    <row r="276" ht="11.25" customHeight="1"/>
    <row r="277" ht="11.25" customHeight="1"/>
    <row r="278" ht="11.25" customHeight="1"/>
    <row r="279" ht="11.25" customHeight="1"/>
    <row r="280" ht="11.25" customHeight="1"/>
    <row r="281" ht="11.25" customHeight="1"/>
    <row r="282" ht="11.25" customHeight="1"/>
    <row r="283" ht="11.25" customHeight="1"/>
    <row r="284" ht="11.25" customHeight="1"/>
    <row r="285" ht="11.25" customHeight="1"/>
    <row r="286" ht="11.25" customHeight="1"/>
    <row r="287" ht="11.25" customHeight="1"/>
    <row r="288" ht="11.25" customHeight="1"/>
    <row r="289" ht="11.25" customHeight="1"/>
    <row r="290" ht="11.25" customHeight="1"/>
    <row r="291" ht="11.25" customHeight="1"/>
    <row r="292" ht="11.25" customHeight="1"/>
    <row r="293" ht="11.25" customHeight="1"/>
    <row r="294" ht="11.25" customHeight="1"/>
    <row r="295" ht="11.25" customHeight="1"/>
    <row r="296" ht="11.25" customHeight="1"/>
    <row r="297" ht="11.25" customHeight="1"/>
    <row r="298" ht="11.25" customHeight="1"/>
    <row r="299" ht="11.25" customHeight="1"/>
    <row r="300" ht="11.25" customHeight="1"/>
    <row r="301" ht="11.25" customHeight="1"/>
    <row r="302" ht="11.25" customHeight="1"/>
    <row r="303" ht="11.25" customHeight="1"/>
    <row r="304" ht="11.25" customHeight="1"/>
    <row r="305" ht="11.25" customHeight="1"/>
    <row r="306" ht="11.25" customHeight="1"/>
    <row r="307" ht="11.25" customHeight="1"/>
    <row r="308" ht="11.25" customHeight="1"/>
    <row r="309" ht="11.25" customHeight="1"/>
    <row r="310" ht="11.25" customHeight="1"/>
    <row r="311" ht="11.25" customHeight="1"/>
    <row r="312" ht="11.25" customHeight="1"/>
    <row r="313" ht="11.25" customHeight="1"/>
    <row r="314" ht="11.25" customHeight="1"/>
    <row r="315" ht="11.25" customHeight="1"/>
    <row r="316" ht="11.25" customHeight="1"/>
    <row r="317" ht="11.25" customHeight="1"/>
    <row r="318" ht="11.25" customHeight="1"/>
    <row r="319" ht="11.25" customHeight="1"/>
    <row r="320" ht="11.25" customHeight="1"/>
    <row r="321" ht="11.25" customHeight="1"/>
    <row r="322" ht="11.25" customHeight="1"/>
    <row r="323" ht="11.25" customHeight="1"/>
    <row r="324" ht="11.25" customHeight="1"/>
    <row r="325" ht="11.25" customHeight="1"/>
    <row r="326" ht="11.25" customHeight="1"/>
    <row r="327" ht="11.25" customHeight="1"/>
    <row r="328" ht="11.25" customHeight="1"/>
    <row r="329" ht="11.25" customHeight="1"/>
    <row r="330" ht="11.25" customHeight="1"/>
    <row r="331" ht="11.25" customHeight="1"/>
    <row r="332" ht="11.25" customHeight="1"/>
    <row r="333" ht="11.25" customHeight="1"/>
    <row r="334" ht="11.25" customHeight="1"/>
    <row r="335" ht="11.25" customHeight="1"/>
    <row r="336" ht="11.25" customHeight="1"/>
    <row r="337" ht="11.25" customHeight="1"/>
    <row r="338" ht="11.25" customHeight="1"/>
    <row r="339" ht="11.25" customHeight="1"/>
    <row r="340" ht="11.25" customHeight="1"/>
    <row r="341" ht="11.25" customHeight="1"/>
    <row r="342" ht="11.25" customHeight="1"/>
    <row r="343" ht="11.25" customHeight="1"/>
    <row r="344" ht="11.25" customHeight="1"/>
    <row r="345" ht="11.25" customHeight="1"/>
    <row r="346" ht="11.25" customHeight="1"/>
    <row r="347" ht="11.25" customHeight="1"/>
    <row r="348" ht="11.25" customHeight="1"/>
    <row r="349" ht="11.25" customHeight="1"/>
    <row r="350" ht="11.25" customHeight="1"/>
    <row r="351" ht="11.25" customHeight="1"/>
    <row r="352" ht="11.25" customHeight="1"/>
    <row r="353" ht="11.25" customHeight="1"/>
    <row r="354" ht="11.25" customHeight="1"/>
    <row r="355" ht="11.25" customHeight="1"/>
    <row r="356" ht="11.25" customHeight="1"/>
    <row r="357" ht="11.25" customHeight="1"/>
    <row r="358" ht="11.25" customHeight="1"/>
    <row r="359" ht="11.25" customHeight="1"/>
    <row r="360" ht="11.25" customHeight="1"/>
    <row r="361" ht="11.25" customHeight="1"/>
    <row r="362" ht="11.25" customHeight="1"/>
    <row r="363" ht="11.25" customHeight="1"/>
    <row r="364" ht="11.25" customHeight="1"/>
    <row r="365" ht="11.25" customHeight="1"/>
    <row r="366" ht="11.25" customHeight="1"/>
    <row r="367" ht="11.25" customHeight="1"/>
    <row r="368" ht="11.25" customHeight="1"/>
    <row r="369" ht="11.25" customHeight="1"/>
    <row r="370" ht="11.25" customHeight="1"/>
    <row r="371" ht="11.25" customHeight="1"/>
    <row r="372" ht="11.25" customHeight="1"/>
    <row r="373" ht="11.25" customHeight="1"/>
    <row r="374" ht="11.25" customHeight="1"/>
    <row r="375" ht="11.25" customHeight="1"/>
    <row r="376" ht="11.25" customHeight="1"/>
    <row r="377" ht="11.25" customHeight="1"/>
    <row r="378" ht="11.25" customHeight="1"/>
    <row r="379" ht="11.25" customHeight="1"/>
    <row r="380" ht="11.25" customHeight="1"/>
    <row r="381" ht="11.25" customHeight="1"/>
    <row r="382" ht="11.25" customHeight="1"/>
    <row r="383" ht="11.25" customHeight="1"/>
    <row r="384" ht="11.25" customHeight="1"/>
    <row r="385" ht="11.25" customHeight="1"/>
    <row r="386" ht="11.25" customHeight="1"/>
    <row r="387" ht="11.25" customHeight="1"/>
    <row r="388" ht="11.25" customHeight="1"/>
    <row r="389" ht="11.25" customHeight="1"/>
    <row r="390" ht="11.25" customHeight="1"/>
    <row r="391" ht="11.25" customHeight="1"/>
    <row r="392" ht="11.25" customHeight="1"/>
    <row r="393" ht="11.25" customHeight="1"/>
    <row r="394" ht="11.25" customHeight="1"/>
    <row r="395" ht="11.25" customHeight="1"/>
    <row r="396" ht="11.25" customHeight="1"/>
    <row r="397" ht="11.25" customHeight="1"/>
    <row r="398" ht="11.25" customHeight="1"/>
    <row r="399" ht="11.25" customHeight="1"/>
    <row r="400" ht="11.25" customHeight="1"/>
    <row r="401" ht="11.25" customHeight="1"/>
    <row r="402" ht="11.25" customHeight="1"/>
    <row r="403" ht="11.25" customHeight="1"/>
    <row r="404" ht="11.25" customHeight="1"/>
    <row r="405" ht="11.25" customHeight="1"/>
    <row r="406" ht="11.25" customHeight="1"/>
    <row r="407" ht="11.25" customHeight="1"/>
    <row r="408" ht="11.25" customHeight="1"/>
    <row r="409" ht="11.25" customHeight="1"/>
    <row r="410" ht="11.25" customHeight="1"/>
    <row r="411" ht="11.25" customHeight="1"/>
    <row r="412" ht="11.25" customHeight="1"/>
    <row r="413" ht="11.25" customHeight="1"/>
    <row r="414" ht="11.25" customHeight="1"/>
    <row r="415" ht="11.25" customHeight="1"/>
    <row r="416" ht="11.25" customHeight="1"/>
    <row r="417" ht="11.25" customHeight="1"/>
    <row r="418" ht="11.25" customHeight="1"/>
    <row r="419" ht="11.25" customHeight="1"/>
    <row r="420" ht="11.25" customHeight="1"/>
    <row r="421" ht="11.25" customHeight="1"/>
    <row r="422" ht="11.25" customHeight="1"/>
    <row r="423" ht="11.25" customHeight="1"/>
    <row r="424" ht="11.25" customHeight="1"/>
    <row r="425" ht="11.25" customHeight="1"/>
    <row r="426" ht="11.25" customHeight="1"/>
    <row r="427" ht="11.25" customHeight="1"/>
    <row r="428" ht="11.25" customHeight="1"/>
    <row r="429" ht="11.25" customHeight="1"/>
    <row r="430" ht="11.25" customHeight="1"/>
    <row r="431" ht="11.25" customHeight="1"/>
    <row r="432" ht="11.25" customHeight="1"/>
    <row r="433" ht="11.25" customHeight="1"/>
    <row r="434" ht="11.25" customHeight="1"/>
    <row r="435" ht="11.25" customHeight="1"/>
    <row r="436" ht="11.25" customHeight="1"/>
    <row r="437" ht="11.25" customHeight="1"/>
    <row r="438" ht="11.25" customHeight="1"/>
    <row r="439" ht="11.25" customHeight="1"/>
    <row r="440" ht="11.25" customHeight="1"/>
    <row r="441" ht="11.25" customHeight="1"/>
    <row r="442" ht="11.25" customHeight="1"/>
    <row r="443" ht="11.25" customHeight="1"/>
    <row r="444" ht="11.25" customHeight="1"/>
    <row r="445" ht="11.25" customHeight="1"/>
    <row r="446" ht="11.25" customHeight="1"/>
    <row r="447" ht="11.25" customHeight="1"/>
    <row r="448" ht="11.25" customHeight="1"/>
    <row r="449" ht="11.25" customHeight="1"/>
    <row r="450" ht="11.25" customHeight="1"/>
    <row r="451" ht="11.25" customHeight="1"/>
    <row r="452" ht="11.25" customHeight="1"/>
    <row r="453" ht="11.25" customHeight="1"/>
    <row r="454" ht="11.25" customHeight="1"/>
    <row r="455" ht="11.25" customHeight="1"/>
    <row r="456" ht="11.25" customHeight="1"/>
    <row r="457" ht="11.25" customHeight="1"/>
    <row r="458" ht="11.25" customHeight="1"/>
    <row r="459" ht="11.25" customHeight="1"/>
    <row r="460" ht="11.25" customHeight="1"/>
    <row r="461" ht="11.25" customHeight="1"/>
    <row r="462" ht="11.25" customHeight="1"/>
    <row r="463" ht="11.25" customHeight="1"/>
    <row r="464" ht="11.25" customHeight="1"/>
    <row r="465" ht="11.25" customHeight="1"/>
    <row r="466" ht="11.25" customHeight="1"/>
    <row r="467" ht="11.25" customHeight="1"/>
    <row r="468" ht="11.25" customHeight="1"/>
    <row r="469" ht="11.25" customHeight="1"/>
    <row r="470" ht="11.25" customHeight="1"/>
    <row r="471" ht="11.25" customHeight="1"/>
    <row r="472" ht="11.25" customHeight="1"/>
    <row r="473" ht="11.25" customHeight="1"/>
    <row r="474" ht="11.25" customHeight="1"/>
    <row r="475" ht="11.25" customHeight="1"/>
    <row r="476" ht="11.25" customHeight="1"/>
    <row r="477" ht="11.25" customHeight="1"/>
    <row r="478" ht="11.25" customHeight="1"/>
    <row r="479" ht="11.25" customHeight="1"/>
    <row r="480" ht="11.25" customHeight="1"/>
    <row r="481" ht="11.25" customHeight="1"/>
    <row r="482" ht="11.25" customHeight="1"/>
    <row r="483" ht="11.25" customHeight="1"/>
    <row r="484" ht="11.25" customHeight="1"/>
    <row r="485" ht="11.25" customHeight="1"/>
    <row r="486" ht="11.25" customHeight="1"/>
    <row r="487" ht="11.25" customHeight="1"/>
    <row r="488" ht="11.25" customHeight="1"/>
    <row r="489" ht="11.25" customHeight="1"/>
    <row r="490" ht="11.25" customHeight="1"/>
    <row r="491" ht="11.25" customHeight="1"/>
    <row r="492" ht="11.25" customHeight="1"/>
    <row r="493" ht="11.25" customHeight="1"/>
    <row r="494" ht="11.25" customHeight="1"/>
    <row r="495" ht="11.25" customHeight="1"/>
    <row r="496" ht="11.25" customHeight="1"/>
    <row r="497" ht="11.25" customHeight="1"/>
    <row r="498" ht="11.25" customHeight="1"/>
    <row r="499" ht="11.25" customHeight="1"/>
    <row r="500" ht="11.25" customHeight="1"/>
    <row r="501" ht="11.25" customHeight="1"/>
    <row r="502" ht="11.25" customHeight="1"/>
    <row r="503" ht="11.25" customHeight="1"/>
    <row r="504" ht="11.25" customHeight="1"/>
    <row r="505" ht="11.25" customHeight="1"/>
    <row r="506" ht="11.25" customHeight="1"/>
    <row r="507" ht="11.25" customHeight="1"/>
    <row r="508" ht="11.25" customHeight="1"/>
    <row r="509" ht="11.25" customHeight="1"/>
    <row r="510" ht="11.25" customHeight="1"/>
    <row r="511" ht="11.25" customHeight="1"/>
    <row r="512" ht="11.25" customHeight="1"/>
    <row r="513" ht="11.25" customHeight="1"/>
    <row r="514" ht="11.25" customHeight="1"/>
    <row r="515" ht="11.25" customHeight="1"/>
    <row r="516" ht="11.25" customHeight="1"/>
    <row r="517" ht="11.25" customHeight="1"/>
    <row r="518" ht="11.25" customHeight="1"/>
    <row r="519" ht="11.25" customHeight="1"/>
    <row r="520" ht="11.25" customHeight="1"/>
    <row r="521" ht="11.25" customHeight="1"/>
    <row r="522" ht="11.25" customHeight="1"/>
    <row r="523" ht="11.25" customHeight="1"/>
    <row r="524" ht="11.25" customHeight="1"/>
    <row r="525" ht="11.25" customHeight="1"/>
    <row r="526" ht="11.25" customHeight="1"/>
    <row r="527" ht="11.25" customHeight="1"/>
    <row r="528" ht="11.25" customHeight="1"/>
    <row r="529" ht="11.25" customHeight="1"/>
    <row r="530" ht="11.25" customHeight="1"/>
    <row r="531" ht="11.25" customHeight="1"/>
    <row r="532" ht="11.25" customHeight="1"/>
    <row r="533" ht="11.25" customHeight="1"/>
    <row r="534" ht="11.25" customHeight="1"/>
    <row r="535" ht="11.25" customHeight="1"/>
    <row r="536" ht="11.25" customHeight="1"/>
    <row r="537" ht="11.25" customHeight="1"/>
    <row r="538" ht="11.25" customHeight="1"/>
    <row r="539" ht="11.25" customHeight="1"/>
    <row r="540" ht="11.25" customHeight="1"/>
    <row r="541" ht="11.25" customHeight="1"/>
    <row r="542" ht="11.25" customHeight="1"/>
    <row r="543" ht="11.25" customHeight="1"/>
    <row r="544" ht="11.25" customHeight="1"/>
    <row r="545" ht="11.25" customHeight="1"/>
    <row r="546" ht="11.25" customHeight="1"/>
    <row r="547" ht="11.25" customHeight="1"/>
    <row r="548" ht="11.25" customHeight="1"/>
    <row r="549" ht="11.25" customHeight="1"/>
    <row r="550" ht="11.25" customHeight="1"/>
    <row r="551" ht="11.25" customHeight="1"/>
    <row r="552" ht="11.25" customHeight="1"/>
    <row r="553" ht="11.25" customHeight="1"/>
    <row r="554" ht="11.25" customHeight="1"/>
    <row r="555" ht="11.25" customHeight="1"/>
    <row r="556" ht="11.25" customHeight="1"/>
    <row r="557" ht="11.25" customHeight="1"/>
    <row r="558" ht="11.25" customHeight="1"/>
    <row r="559" ht="11.25" customHeight="1"/>
    <row r="560" ht="11.25" customHeight="1"/>
    <row r="561" ht="11.25" customHeight="1"/>
    <row r="562" ht="11.25" customHeight="1"/>
    <row r="563" ht="11.25" customHeight="1"/>
    <row r="564" ht="11.25" customHeight="1"/>
    <row r="565" ht="11.25" customHeight="1"/>
    <row r="566" ht="11.25" customHeight="1"/>
    <row r="567" ht="11.25" customHeight="1"/>
    <row r="568" ht="11.25" customHeight="1"/>
    <row r="569" ht="11.25" customHeight="1"/>
    <row r="570" ht="11.25" customHeight="1"/>
    <row r="571" ht="11.25" customHeight="1"/>
    <row r="572" ht="11.25" customHeight="1"/>
    <row r="573" ht="11.25" customHeight="1"/>
    <row r="574" ht="11.25" customHeight="1"/>
    <row r="575" ht="11.25" customHeight="1"/>
    <row r="576" ht="11.25" customHeight="1"/>
    <row r="577" ht="11.25" customHeight="1"/>
    <row r="578" ht="11.25" customHeight="1"/>
    <row r="579" ht="11.25" customHeight="1"/>
    <row r="580" ht="11.25" customHeight="1"/>
    <row r="581" ht="11.25" customHeight="1"/>
    <row r="582" ht="11.25" customHeight="1"/>
    <row r="583" ht="11.25" customHeight="1"/>
    <row r="584" ht="11.25" customHeight="1"/>
    <row r="585" ht="11.25" customHeight="1"/>
    <row r="586" ht="11.25" customHeight="1"/>
    <row r="587" ht="11.25" customHeight="1"/>
    <row r="588" ht="11.25" customHeight="1"/>
    <row r="589" ht="11.25" customHeight="1"/>
    <row r="590" ht="11.25" customHeight="1"/>
    <row r="591" ht="11.25" customHeight="1"/>
    <row r="592" ht="11.25" customHeight="1"/>
    <row r="593" ht="11.25" customHeight="1"/>
    <row r="594" ht="11.25" customHeight="1"/>
    <row r="595" ht="11.25" customHeight="1"/>
    <row r="596" ht="11.25" customHeight="1"/>
    <row r="597" ht="11.25" customHeight="1"/>
    <row r="598" ht="11.25" customHeight="1"/>
    <row r="599" ht="11.25" customHeight="1"/>
    <row r="600" ht="11.25" customHeight="1"/>
    <row r="601" ht="11.25" customHeight="1"/>
    <row r="602" ht="11.25" customHeight="1"/>
    <row r="603" ht="11.25" customHeight="1"/>
    <row r="604" ht="11.25" customHeight="1"/>
    <row r="605" ht="11.25" customHeight="1"/>
    <row r="606" ht="11.25" customHeight="1"/>
    <row r="607" ht="11.25" customHeight="1"/>
    <row r="608" ht="11.25" customHeight="1"/>
    <row r="609" ht="11.25" customHeight="1"/>
    <row r="610" ht="11.25" customHeight="1"/>
    <row r="611" ht="11.25" customHeight="1"/>
    <row r="612" ht="11.25" customHeight="1"/>
    <row r="613" ht="11.25" customHeight="1"/>
    <row r="614" ht="11.25" customHeight="1"/>
    <row r="615" ht="11.25" customHeight="1"/>
    <row r="616" ht="11.25" customHeight="1"/>
    <row r="617" ht="11.25" customHeight="1"/>
    <row r="618" ht="11.25" customHeight="1"/>
    <row r="619" ht="11.25" customHeight="1"/>
    <row r="620" ht="11.25" customHeight="1"/>
    <row r="621" ht="11.25" customHeight="1"/>
    <row r="622" ht="11.25" customHeight="1"/>
    <row r="623" ht="11.25" customHeight="1"/>
    <row r="624" ht="11.25" customHeight="1"/>
    <row r="625" ht="11.25" customHeight="1"/>
    <row r="626" ht="11.25" customHeight="1"/>
    <row r="627" ht="11.25" customHeight="1"/>
    <row r="628" ht="11.25" customHeight="1"/>
    <row r="629" ht="11.25" customHeight="1"/>
    <row r="630" ht="11.25" customHeight="1"/>
    <row r="631" ht="11.25" customHeight="1"/>
    <row r="632" ht="11.25" customHeight="1"/>
    <row r="633" ht="11.25" customHeight="1"/>
    <row r="634" ht="11.25" customHeight="1"/>
    <row r="635" ht="11.25" customHeight="1"/>
    <row r="636" ht="11.25" customHeight="1"/>
    <row r="637" ht="11.25" customHeight="1"/>
    <row r="638" ht="11.25" customHeight="1"/>
    <row r="639" ht="11.25" customHeight="1"/>
    <row r="640" ht="11.25" customHeight="1"/>
    <row r="641" ht="11.25" customHeight="1"/>
    <row r="642" ht="11.25" customHeight="1"/>
    <row r="643" ht="11.25" customHeight="1"/>
    <row r="644" ht="11.25" customHeight="1"/>
    <row r="645" ht="11.25" customHeight="1"/>
    <row r="646" ht="11.25" customHeight="1"/>
    <row r="647" ht="11.25" customHeight="1"/>
    <row r="648" ht="11.25" customHeight="1"/>
    <row r="649" ht="11.25" customHeight="1"/>
    <row r="650" ht="11.25" customHeight="1"/>
    <row r="651" ht="11.25" customHeight="1"/>
    <row r="652" ht="11.25" customHeight="1"/>
    <row r="653" ht="11.25" customHeight="1"/>
    <row r="654" ht="11.25" customHeight="1"/>
    <row r="655" ht="11.25" customHeight="1"/>
    <row r="656" ht="11.25" customHeight="1"/>
    <row r="657" ht="11.25" customHeight="1"/>
    <row r="658" ht="11.25" customHeight="1"/>
    <row r="659" ht="11.25" customHeight="1"/>
    <row r="660" ht="11.25" customHeight="1"/>
    <row r="661" ht="11.25" customHeight="1"/>
    <row r="662" ht="11.25" customHeight="1"/>
    <row r="663" ht="11.25" customHeight="1"/>
    <row r="664" ht="11.25" customHeight="1"/>
    <row r="665" ht="11.25" customHeight="1"/>
    <row r="666" ht="11.25" customHeight="1"/>
    <row r="667" ht="11.25" customHeight="1"/>
    <row r="668" ht="11.25" customHeight="1"/>
    <row r="669" ht="11.25" customHeight="1"/>
    <row r="670" ht="11.25" customHeight="1"/>
    <row r="671" ht="11.25" customHeight="1"/>
    <row r="672" ht="11.25" customHeight="1"/>
    <row r="673" ht="11.25" customHeight="1"/>
    <row r="674" ht="11.25" customHeight="1"/>
    <row r="675" ht="11.25" customHeight="1"/>
    <row r="676" ht="11.25" customHeight="1"/>
    <row r="677" ht="11.25" customHeight="1"/>
    <row r="678" ht="11.25" customHeight="1"/>
    <row r="679" ht="11.25" customHeight="1"/>
    <row r="680" ht="11.25" customHeight="1"/>
    <row r="681" ht="11.25" customHeight="1"/>
    <row r="682" ht="11.25" customHeight="1"/>
    <row r="683" ht="11.25" customHeight="1"/>
    <row r="684" ht="11.25" customHeight="1"/>
    <row r="685" ht="11.25" customHeight="1"/>
    <row r="686" ht="11.25" customHeight="1"/>
    <row r="687" ht="11.25" customHeight="1"/>
    <row r="688" ht="11.25" customHeight="1"/>
    <row r="689" ht="11.25" customHeight="1"/>
    <row r="690" ht="11.25" customHeight="1"/>
    <row r="691" ht="11.25" customHeight="1"/>
    <row r="692" ht="11.25" customHeight="1"/>
    <row r="693" ht="11.25" customHeight="1"/>
    <row r="694" ht="11.25" customHeight="1"/>
    <row r="695" ht="11.25" customHeight="1"/>
    <row r="696" ht="11.25" customHeight="1"/>
    <row r="697" ht="11.25" customHeight="1"/>
    <row r="698" ht="11.25" customHeight="1"/>
    <row r="699" ht="11.25" customHeight="1"/>
    <row r="700" ht="11.25" customHeight="1"/>
    <row r="701" ht="11.25" customHeight="1"/>
    <row r="702" ht="11.25" customHeight="1"/>
    <row r="703" ht="11.25" customHeight="1"/>
    <row r="704" ht="11.25" customHeight="1"/>
    <row r="705" ht="11.25" customHeight="1"/>
    <row r="706" ht="11.25" customHeight="1"/>
    <row r="707" ht="11.25" customHeight="1"/>
    <row r="708" ht="11.25" customHeight="1"/>
    <row r="709" ht="11.25" customHeight="1"/>
    <row r="710" ht="11.25" customHeight="1"/>
    <row r="711" ht="11.25" customHeight="1"/>
    <row r="712" ht="11.25" customHeight="1"/>
    <row r="713" ht="11.25" customHeight="1"/>
    <row r="714" ht="11.25" customHeight="1"/>
    <row r="715" ht="11.25" customHeight="1"/>
    <row r="716" ht="11.25" customHeight="1"/>
    <row r="717" ht="11.25" customHeight="1"/>
    <row r="718" ht="11.25" customHeight="1"/>
    <row r="719" ht="11.25" customHeight="1"/>
    <row r="720" ht="11.25" customHeight="1"/>
    <row r="721" ht="11.25" customHeight="1"/>
    <row r="722" ht="11.25" customHeight="1"/>
    <row r="723" ht="11.25" customHeight="1"/>
    <row r="724" ht="11.25" customHeight="1"/>
    <row r="725" ht="11.25" customHeight="1"/>
    <row r="726" ht="11.25" customHeight="1"/>
    <row r="727" ht="11.25" customHeight="1"/>
    <row r="728" ht="11.25" customHeight="1"/>
    <row r="729" ht="11.25" customHeight="1"/>
    <row r="730" ht="11.25" customHeight="1"/>
    <row r="731" ht="11.25" customHeight="1"/>
    <row r="732" ht="11.25" customHeight="1"/>
    <row r="733" ht="11.25" customHeight="1"/>
    <row r="734" ht="11.25" customHeight="1"/>
    <row r="735" ht="11.25" customHeight="1"/>
    <row r="736" ht="11.25" customHeight="1"/>
    <row r="737" ht="11.25" customHeight="1"/>
    <row r="738" ht="11.25" customHeight="1"/>
    <row r="739" ht="11.25" customHeight="1"/>
    <row r="740" ht="11.25" customHeight="1"/>
    <row r="741" ht="11.25" customHeight="1"/>
    <row r="742" ht="11.25" customHeight="1"/>
    <row r="743" ht="11.25" customHeight="1"/>
    <row r="744" ht="11.25" customHeight="1"/>
    <row r="745" ht="11.25" customHeight="1"/>
    <row r="746" ht="11.25" customHeight="1"/>
    <row r="747" ht="11.25" customHeight="1"/>
    <row r="748" ht="11.25" customHeight="1"/>
    <row r="749" ht="11.25" customHeight="1"/>
    <row r="750" ht="11.25" customHeight="1"/>
    <row r="751" ht="11.25" customHeight="1"/>
    <row r="752" ht="11.25" customHeight="1"/>
    <row r="753" ht="11.25" customHeight="1"/>
    <row r="754" ht="11.25" customHeight="1"/>
    <row r="755" ht="11.25" customHeight="1"/>
    <row r="756" ht="11.25" customHeight="1"/>
    <row r="757" ht="11.25" customHeight="1"/>
    <row r="758" ht="11.25" customHeight="1"/>
    <row r="759" ht="11.25" customHeight="1"/>
    <row r="760" ht="11.25" customHeight="1"/>
    <row r="761" ht="11.25" customHeight="1"/>
    <row r="762" ht="11.25" customHeight="1"/>
    <row r="763" ht="11.25" customHeight="1"/>
    <row r="764" ht="11.25" customHeight="1"/>
    <row r="765" ht="11.25" customHeight="1"/>
    <row r="766" ht="11.25" customHeight="1"/>
    <row r="767" ht="11.25" customHeight="1"/>
    <row r="768" ht="11.25" customHeight="1"/>
    <row r="769" ht="11.25" customHeight="1"/>
    <row r="770" ht="11.25" customHeight="1"/>
    <row r="771" ht="11.25" customHeight="1"/>
    <row r="772" ht="11.25" customHeight="1"/>
    <row r="773" ht="11.25" customHeight="1"/>
    <row r="774" ht="11.25" customHeight="1"/>
    <row r="775" ht="11.25" customHeight="1"/>
    <row r="776" ht="11.25" customHeight="1"/>
    <row r="777" ht="11.25" customHeight="1"/>
    <row r="778" ht="11.25" customHeight="1"/>
    <row r="779" ht="11.25" customHeight="1"/>
    <row r="780" ht="11.25" customHeight="1"/>
    <row r="781" ht="11.25" customHeight="1"/>
    <row r="782" ht="11.25" customHeight="1"/>
    <row r="783" ht="11.25" customHeight="1"/>
    <row r="784" ht="11.25" customHeight="1"/>
    <row r="785" ht="11.25" customHeight="1"/>
    <row r="786" ht="11.25" customHeight="1"/>
    <row r="787" ht="11.25" customHeight="1"/>
    <row r="788" ht="11.25" customHeight="1"/>
    <row r="789" ht="11.25" customHeight="1"/>
    <row r="790" ht="11.25" customHeight="1"/>
    <row r="791" ht="11.25" customHeight="1"/>
    <row r="792" ht="11.25" customHeight="1"/>
    <row r="793" ht="11.25" customHeight="1"/>
    <row r="794" ht="11.25" customHeight="1"/>
    <row r="795" ht="11.25" customHeight="1"/>
    <row r="796" ht="11.25" customHeight="1"/>
    <row r="797" ht="11.25" customHeight="1"/>
    <row r="798" ht="11.25" customHeight="1"/>
    <row r="799" ht="11.25" customHeight="1"/>
    <row r="800" ht="11.25" customHeight="1"/>
    <row r="801" ht="11.25" customHeight="1"/>
    <row r="802" ht="11.25" customHeight="1"/>
    <row r="803" ht="11.25" customHeight="1"/>
    <row r="804" ht="11.25" customHeight="1"/>
    <row r="805" ht="11.25" customHeight="1"/>
    <row r="806" ht="11.25" customHeight="1"/>
    <row r="807" ht="11.25" customHeight="1"/>
    <row r="808" ht="11.25" customHeight="1"/>
    <row r="809" ht="11.25" customHeight="1"/>
    <row r="810" ht="11.25" customHeight="1"/>
    <row r="811" ht="11.25" customHeight="1"/>
    <row r="812" ht="11.25" customHeight="1"/>
    <row r="813" ht="11.25" customHeight="1"/>
    <row r="814" ht="11.25" customHeight="1"/>
    <row r="815" ht="11.25" customHeight="1"/>
    <row r="816" ht="11.25" customHeight="1"/>
    <row r="817" ht="11.25" customHeight="1"/>
    <row r="818" ht="11.25" customHeight="1"/>
    <row r="819" ht="11.25" customHeight="1"/>
    <row r="820" ht="11.25" customHeight="1"/>
    <row r="821" ht="11.25" customHeight="1"/>
    <row r="822" ht="11.25" customHeight="1"/>
    <row r="823" ht="11.25" customHeight="1"/>
    <row r="824" ht="11.25" customHeight="1"/>
    <row r="825" ht="11.25" customHeight="1"/>
    <row r="826" ht="11.25" customHeight="1"/>
    <row r="827" ht="11.25" customHeight="1"/>
    <row r="828" ht="11.25" customHeight="1"/>
    <row r="829" ht="11.25" customHeight="1"/>
    <row r="830" ht="11.25" customHeight="1"/>
    <row r="831" ht="11.25" customHeight="1"/>
    <row r="832" ht="11.25" customHeight="1"/>
    <row r="833" ht="11.25" customHeight="1"/>
    <row r="834" ht="11.25" customHeight="1"/>
    <row r="835" ht="11.25" customHeight="1"/>
    <row r="836" ht="11.25" customHeight="1"/>
    <row r="837" ht="11.25" customHeight="1"/>
    <row r="838" ht="11.25" customHeight="1"/>
    <row r="839" ht="11.25" customHeight="1"/>
    <row r="840" ht="11.25" customHeight="1"/>
    <row r="841" ht="11.25" customHeight="1"/>
    <row r="842" ht="11.25" customHeight="1"/>
    <row r="843" ht="11.25" customHeight="1"/>
    <row r="844" ht="11.25" customHeight="1"/>
    <row r="845" ht="11.25" customHeight="1"/>
    <row r="846" ht="11.25" customHeight="1"/>
    <row r="847" ht="11.25" customHeight="1"/>
    <row r="848" ht="11.25" customHeight="1"/>
    <row r="849" ht="11.25" customHeight="1"/>
    <row r="850" ht="11.25" customHeight="1"/>
    <row r="851" ht="11.25" customHeight="1"/>
    <row r="852" ht="11.25" customHeight="1"/>
    <row r="853" ht="11.25" customHeight="1"/>
    <row r="854" ht="11.25" customHeight="1"/>
    <row r="855" ht="11.25" customHeight="1"/>
    <row r="856" ht="11.25" customHeight="1"/>
    <row r="857" ht="11.25" customHeight="1"/>
    <row r="858" ht="11.25" customHeight="1"/>
    <row r="859" ht="11.25" customHeight="1"/>
    <row r="860" ht="11.25" customHeight="1"/>
    <row r="861" ht="11.25" customHeight="1"/>
    <row r="862" ht="11.25" customHeight="1"/>
    <row r="863" ht="11.25" customHeight="1"/>
    <row r="864" ht="11.25" customHeight="1"/>
    <row r="865" ht="11.25" customHeight="1"/>
    <row r="866" ht="11.25" customHeight="1"/>
    <row r="867" ht="11.25" customHeight="1"/>
    <row r="868" ht="11.25" customHeight="1"/>
    <row r="869" ht="11.25" customHeight="1"/>
    <row r="870" ht="11.25" customHeight="1"/>
    <row r="871" ht="11.25" customHeight="1"/>
    <row r="872" ht="11.25" customHeight="1"/>
    <row r="873" ht="11.25" customHeight="1"/>
    <row r="874" ht="11.25" customHeight="1"/>
    <row r="875" ht="11.25" customHeight="1"/>
    <row r="876" ht="11.25" customHeight="1"/>
    <row r="877" ht="11.25" customHeight="1"/>
    <row r="878" ht="11.25" customHeight="1"/>
    <row r="879" ht="11.25" customHeight="1"/>
    <row r="880" ht="11.25" customHeight="1"/>
    <row r="881" ht="11.25" customHeight="1"/>
    <row r="882" ht="11.25" customHeight="1"/>
    <row r="883" ht="11.25" customHeight="1"/>
    <row r="884" ht="11.25" customHeight="1"/>
    <row r="885" ht="11.25" customHeight="1"/>
    <row r="886" ht="11.25" customHeight="1"/>
    <row r="887" ht="11.25" customHeight="1"/>
    <row r="888" ht="11.25" customHeight="1"/>
    <row r="889" ht="11.25" customHeight="1"/>
    <row r="890" ht="11.25" customHeight="1"/>
    <row r="891" ht="11.25" customHeight="1"/>
    <row r="892" ht="11.25" customHeight="1"/>
    <row r="893" ht="11.25" customHeight="1"/>
    <row r="894" ht="11.25" customHeight="1"/>
    <row r="895" ht="11.25" customHeight="1"/>
    <row r="896" ht="11.25" customHeight="1"/>
    <row r="897" ht="11.25" customHeight="1"/>
    <row r="898" ht="11.25" customHeight="1"/>
    <row r="899" ht="11.25" customHeight="1"/>
    <row r="900" ht="11.25" customHeight="1"/>
    <row r="901" ht="11.25" customHeight="1"/>
    <row r="902" ht="11.25" customHeight="1"/>
    <row r="903" ht="11.25" customHeight="1"/>
    <row r="904" ht="11.25" customHeight="1"/>
    <row r="905" ht="11.25" customHeight="1"/>
    <row r="906" ht="11.25" customHeight="1"/>
    <row r="907" ht="11.25" customHeight="1"/>
    <row r="908" ht="11.25" customHeight="1"/>
    <row r="909" ht="11.25" customHeight="1"/>
    <row r="910" ht="11.25" customHeight="1"/>
    <row r="911" ht="11.25" customHeight="1"/>
    <row r="912" ht="11.25" customHeight="1"/>
    <row r="913" ht="11.25" customHeight="1"/>
    <row r="914" ht="11.25" customHeight="1"/>
    <row r="915" ht="11.25" customHeight="1"/>
    <row r="916" ht="11.25" customHeight="1"/>
    <row r="917" ht="11.25" customHeight="1"/>
    <row r="918" ht="11.25" customHeight="1"/>
    <row r="919" ht="11.25" customHeight="1"/>
    <row r="920" ht="11.25" customHeight="1"/>
    <row r="921" ht="11.25" customHeight="1"/>
    <row r="922" ht="11.25" customHeight="1"/>
    <row r="923" ht="11.25" customHeight="1"/>
    <row r="924" ht="11.25" customHeight="1"/>
    <row r="925" ht="11.25" customHeight="1"/>
    <row r="926" ht="11.25" customHeight="1"/>
    <row r="927" ht="11.25" customHeight="1"/>
    <row r="928" ht="11.25" customHeight="1"/>
    <row r="929" ht="11.25" customHeight="1"/>
    <row r="930" ht="11.25" customHeight="1"/>
    <row r="931" ht="11.25" customHeight="1"/>
    <row r="932" ht="11.25" customHeight="1"/>
    <row r="933" ht="11.25" customHeight="1"/>
    <row r="934" ht="11.25" customHeight="1"/>
    <row r="935" ht="11.25" customHeight="1"/>
    <row r="936" ht="11.25" customHeight="1"/>
    <row r="937" ht="11.25" customHeight="1"/>
    <row r="938" ht="11.25" customHeight="1"/>
    <row r="939" ht="11.25" customHeight="1"/>
    <row r="940" ht="11.25" customHeight="1"/>
    <row r="941" ht="11.25" customHeight="1"/>
    <row r="942" ht="11.25" customHeight="1"/>
    <row r="943" ht="11.25" customHeight="1"/>
    <row r="944" ht="11.25" customHeight="1"/>
    <row r="945" ht="11.25" customHeight="1"/>
    <row r="946" ht="11.25" customHeight="1"/>
    <row r="947" ht="11.25" customHeight="1"/>
    <row r="948" ht="11.25" customHeight="1"/>
    <row r="949" ht="11.25" customHeight="1"/>
    <row r="950" ht="11.25" customHeight="1"/>
    <row r="951" ht="11.25" customHeight="1"/>
    <row r="952" ht="11.25" customHeight="1"/>
    <row r="953" ht="11.25" customHeight="1"/>
    <row r="954" ht="11.25" customHeight="1"/>
    <row r="955" ht="11.25" customHeight="1"/>
    <row r="956" ht="11.25" customHeight="1"/>
    <row r="957" ht="11.25" customHeight="1"/>
    <row r="958" ht="11.25" customHeight="1"/>
    <row r="959" ht="11.25" customHeight="1"/>
    <row r="960" ht="11.25" customHeight="1"/>
    <row r="961" ht="11.25" customHeight="1"/>
    <row r="962" ht="11.25" customHeight="1"/>
    <row r="963" ht="11.25" customHeight="1"/>
    <row r="964" ht="11.25" customHeight="1"/>
    <row r="965" ht="11.25" customHeight="1"/>
    <row r="966" ht="11.25" customHeight="1"/>
    <row r="967" ht="11.25" customHeight="1"/>
    <row r="968" ht="11.25" customHeight="1"/>
    <row r="969" ht="11.25" customHeight="1"/>
    <row r="970" ht="11.25" customHeight="1"/>
    <row r="971" ht="11.25" customHeight="1"/>
    <row r="972" ht="11.25" customHeight="1"/>
    <row r="973" ht="11.25" customHeight="1"/>
    <row r="974" ht="11.25" customHeight="1"/>
    <row r="975" ht="11.25" customHeight="1"/>
    <row r="976" ht="11.25" customHeight="1"/>
    <row r="977" ht="11.25" customHeight="1"/>
    <row r="978" ht="11.25" customHeight="1"/>
    <row r="979" ht="11.25" customHeight="1"/>
    <row r="980" ht="11.25" customHeight="1"/>
    <row r="981" ht="11.25" customHeight="1"/>
    <row r="982" ht="11.25" customHeight="1"/>
    <row r="983" ht="11.25" customHeight="1"/>
    <row r="984" ht="11.25" customHeight="1"/>
    <row r="985" ht="11.25" customHeight="1"/>
    <row r="986" ht="11.25" customHeight="1"/>
    <row r="987" ht="11.25" customHeight="1"/>
    <row r="988" ht="11.25" customHeight="1"/>
    <row r="989" ht="11.25" customHeight="1"/>
    <row r="990" ht="11.25" customHeight="1"/>
    <row r="991" ht="11.25" customHeight="1"/>
    <row r="992" ht="11.25" customHeight="1"/>
    <row r="993" ht="11.25" customHeight="1"/>
    <row r="994" ht="11.25" customHeight="1"/>
    <row r="995" ht="11.25" customHeight="1"/>
    <row r="996" ht="11.25" customHeight="1"/>
    <row r="997" ht="11.25" customHeight="1"/>
    <row r="998" ht="11.25" customHeight="1"/>
    <row r="999" ht="11.25" customHeight="1"/>
    <row r="1000" ht="11.25" customHeight="1"/>
    <row r="1001" ht="11.25" customHeight="1"/>
    <row r="1002" ht="11.25" customHeight="1"/>
    <row r="1003" ht="11.25" customHeight="1"/>
    <row r="1004" ht="11.25" customHeight="1"/>
    <row r="1005" ht="11.25" customHeight="1"/>
    <row r="1006" ht="11.25" customHeight="1"/>
    <row r="1007" ht="11.25" customHeight="1"/>
    <row r="1008" ht="11.25" customHeight="1"/>
    <row r="1009" ht="11.25" customHeight="1"/>
    <row r="1010" ht="11.25" customHeight="1"/>
    <row r="1011" ht="11.25" customHeight="1"/>
    <row r="1012" ht="11.25" customHeight="1"/>
    <row r="1013" ht="11.25" customHeight="1"/>
    <row r="1014" ht="11.25" customHeight="1"/>
    <row r="1015" ht="11.25" customHeight="1"/>
    <row r="1016" ht="11.25" customHeight="1"/>
    <row r="1017" ht="11.25" customHeight="1"/>
    <row r="1018" ht="11.25" customHeight="1"/>
    <row r="1019" ht="11.25" customHeight="1"/>
    <row r="1020" ht="11.25" customHeight="1"/>
    <row r="1021" ht="11.25" customHeight="1"/>
    <row r="1022" ht="11.25" customHeight="1"/>
    <row r="1023" ht="11.25" customHeight="1"/>
    <row r="1024" ht="11.25" customHeight="1"/>
    <row r="1025" ht="11.25" customHeight="1"/>
    <row r="1026" ht="11.25" customHeight="1"/>
    <row r="1027" ht="11.25" customHeight="1"/>
    <row r="1028" ht="11.25" customHeight="1"/>
    <row r="1029" ht="11.25" customHeight="1"/>
    <row r="1030" ht="11.25" customHeight="1"/>
    <row r="1031" ht="11.25" customHeight="1"/>
    <row r="1032" ht="11.25" customHeight="1"/>
    <row r="1033" ht="11.25" customHeight="1"/>
    <row r="1034" ht="11.25" customHeight="1"/>
    <row r="1035" ht="11.25" customHeight="1"/>
    <row r="1036" ht="11.25" customHeight="1"/>
    <row r="1037" ht="11.25" customHeight="1"/>
    <row r="1038" ht="11.25" customHeight="1"/>
    <row r="1039" ht="11.25" customHeight="1"/>
    <row r="1040" ht="11.25" customHeight="1"/>
    <row r="1041" ht="11.25" customHeight="1"/>
    <row r="1042" ht="11.25" customHeight="1"/>
    <row r="1043" ht="11.25" customHeight="1"/>
    <row r="1044" ht="11.25" customHeight="1"/>
    <row r="1045" ht="11.25" customHeight="1"/>
    <row r="1046" ht="11.25" customHeight="1"/>
    <row r="1047" ht="11.25" customHeight="1"/>
    <row r="1048" ht="11.25" customHeight="1"/>
    <row r="1049" ht="11.25" customHeight="1"/>
    <row r="1050" ht="11.25" customHeight="1"/>
    <row r="1051" ht="11.25" customHeight="1"/>
    <row r="1052" ht="11.25" customHeight="1"/>
    <row r="1053" ht="11.25" customHeight="1"/>
    <row r="1054" ht="11.25" customHeight="1"/>
    <row r="1055" ht="11.25" customHeight="1"/>
    <row r="1056" ht="11.25" customHeight="1"/>
    <row r="1057" ht="11.25" customHeight="1"/>
    <row r="1058" ht="11.25" customHeight="1"/>
    <row r="1059" ht="11.25" customHeight="1"/>
    <row r="1060" ht="11.25" customHeight="1"/>
    <row r="1061" ht="11.25" customHeight="1"/>
    <row r="1062" ht="11.25" customHeight="1"/>
    <row r="1063" ht="11.25" customHeight="1"/>
    <row r="1064" ht="11.25" customHeight="1"/>
    <row r="1065" ht="11.25" customHeight="1"/>
    <row r="1066" ht="11.25" customHeight="1"/>
    <row r="1067" ht="11.25" customHeight="1"/>
    <row r="1068" ht="11.25" customHeight="1"/>
    <row r="1069" ht="11.25" customHeight="1"/>
    <row r="1070" ht="11.25" customHeight="1"/>
    <row r="1071" ht="11.25" customHeight="1"/>
    <row r="1072" ht="11.25" customHeight="1"/>
    <row r="1073" ht="11.25" customHeight="1"/>
    <row r="1074" ht="11.25" customHeight="1"/>
    <row r="1075" ht="11.25" customHeight="1"/>
    <row r="1076" ht="11.25" customHeight="1"/>
    <row r="1077" ht="11.25" customHeight="1"/>
    <row r="1078" ht="11.25" customHeight="1"/>
    <row r="1079" ht="11.25" customHeight="1"/>
    <row r="1080" ht="11.25" customHeight="1"/>
    <row r="1081" ht="11.25" customHeight="1"/>
    <row r="1082" ht="11.25" customHeight="1"/>
    <row r="1083" ht="11.25" customHeight="1"/>
    <row r="1084" ht="11.25" customHeight="1"/>
    <row r="1085" ht="11.25" customHeight="1"/>
    <row r="1086" ht="11.25" customHeight="1"/>
    <row r="1087" ht="11.25" customHeight="1"/>
    <row r="1088" ht="11.25" customHeight="1"/>
    <row r="1089" ht="11.25" customHeight="1"/>
    <row r="1090" ht="11.25" customHeight="1"/>
    <row r="1091" ht="11.25" customHeight="1"/>
    <row r="1092" ht="11.25" customHeight="1"/>
    <row r="1093" ht="11.25" customHeight="1"/>
    <row r="1094" ht="11.25" customHeight="1"/>
    <row r="1095" ht="11.25" customHeight="1"/>
    <row r="1096" ht="11.25" customHeight="1"/>
    <row r="1097" ht="11.25" customHeight="1"/>
    <row r="1098" ht="11.25" customHeight="1"/>
    <row r="1099" ht="11.25" customHeight="1"/>
    <row r="1100" ht="11.25" customHeight="1"/>
    <row r="1101" ht="11.25" customHeight="1"/>
    <row r="1102" ht="11.25" customHeight="1"/>
    <row r="1103" ht="11.25" customHeight="1"/>
    <row r="1104" ht="11.25" customHeight="1"/>
    <row r="1105" ht="11.25" customHeight="1"/>
    <row r="1106" ht="11.25" customHeight="1"/>
    <row r="1107" ht="11.25" customHeight="1"/>
    <row r="1108" ht="11.25" customHeight="1"/>
    <row r="1109" ht="11.25" customHeight="1"/>
    <row r="1110" ht="11.25" customHeight="1"/>
    <row r="1111" ht="11.25" customHeight="1"/>
    <row r="1112" ht="11.25" customHeight="1"/>
    <row r="1113" ht="11.25" customHeight="1"/>
    <row r="1114" ht="11.25" customHeight="1"/>
    <row r="1115" ht="11.25" customHeight="1"/>
    <row r="1116" ht="11.25" customHeight="1"/>
    <row r="1117" ht="11.25" customHeight="1"/>
    <row r="1118" ht="11.25" customHeight="1"/>
    <row r="1119" ht="11.25" customHeight="1"/>
    <row r="1120" ht="11.25" customHeight="1"/>
    <row r="1121" ht="11.25" customHeight="1"/>
    <row r="1122" ht="11.25" customHeight="1"/>
    <row r="1123" ht="11.25" customHeight="1"/>
    <row r="1124" ht="11.25" customHeight="1"/>
    <row r="1125" ht="11.25" customHeight="1"/>
    <row r="1126" ht="11.25" customHeight="1"/>
    <row r="1127" ht="11.25" customHeight="1"/>
    <row r="1128" ht="11.25" customHeight="1"/>
    <row r="1129" ht="11.25" customHeight="1"/>
    <row r="1130" ht="11.25" customHeight="1"/>
    <row r="1131" ht="11.25" customHeight="1"/>
    <row r="1132" ht="11.25" customHeight="1"/>
    <row r="1133" ht="11.25" customHeight="1"/>
    <row r="1134" ht="11.25" customHeight="1"/>
    <row r="1135" ht="11.25" customHeight="1"/>
    <row r="1136" ht="11.25" customHeight="1"/>
    <row r="1137" ht="11.25" customHeight="1"/>
    <row r="1138" ht="11.25" customHeight="1"/>
    <row r="1139" ht="11.25" customHeight="1"/>
    <row r="1140" ht="11.25" customHeight="1"/>
    <row r="1141" ht="11.25" customHeight="1"/>
    <row r="1142" ht="11.25" customHeight="1"/>
    <row r="1143" ht="11.25" customHeight="1"/>
    <row r="1144" ht="11.25" customHeight="1"/>
    <row r="1145" ht="11.25" customHeight="1"/>
    <row r="1146" ht="11.25" customHeight="1"/>
    <row r="1147" ht="11.25" customHeight="1"/>
    <row r="1148" ht="11.25" customHeight="1"/>
    <row r="1149" ht="11.25" customHeight="1"/>
    <row r="1150" ht="11.25" customHeight="1"/>
    <row r="1151" ht="11.25" customHeight="1"/>
    <row r="1152" ht="11.25" customHeight="1"/>
    <row r="1153" ht="11.25" customHeight="1"/>
    <row r="1154" ht="11.25" customHeight="1"/>
    <row r="1155" ht="11.25" customHeight="1"/>
    <row r="1156" ht="11.25" customHeight="1"/>
    <row r="1157" ht="11.25" customHeight="1"/>
    <row r="1158" ht="11.25" customHeight="1"/>
    <row r="1159" ht="11.25" customHeight="1"/>
    <row r="1160" ht="11.25" customHeight="1"/>
    <row r="1161" ht="11.25" customHeight="1"/>
    <row r="1162" ht="11.25" customHeight="1"/>
    <row r="1163" ht="11.25" customHeight="1"/>
    <row r="1164" ht="11.25" customHeight="1"/>
    <row r="1165" ht="11.25" customHeight="1"/>
    <row r="1166" ht="11.25" customHeight="1"/>
    <row r="1167" ht="11.25" customHeight="1"/>
    <row r="1168" ht="11.25" customHeight="1"/>
    <row r="1169" ht="11.25" customHeight="1"/>
    <row r="1170" ht="11.25" customHeight="1"/>
    <row r="1171" ht="11.25" customHeight="1"/>
    <row r="1172" ht="11.25" customHeight="1"/>
    <row r="1173" ht="11.25" customHeight="1"/>
    <row r="1174" ht="11.25" customHeight="1"/>
    <row r="1175" ht="11.25" customHeight="1"/>
    <row r="1176" ht="11.25" customHeight="1"/>
    <row r="1177" ht="11.25" customHeight="1"/>
    <row r="1178" ht="11.25" customHeight="1"/>
    <row r="1179" ht="11.25" customHeight="1"/>
    <row r="1180" ht="11.25" customHeight="1"/>
    <row r="1181" ht="11.25" customHeight="1"/>
    <row r="1182" ht="11.25" customHeight="1"/>
    <row r="1183" ht="11.25" customHeight="1"/>
    <row r="1184" ht="11.25" customHeight="1"/>
    <row r="1185" ht="11.25" customHeight="1"/>
    <row r="1186" ht="11.25" customHeight="1"/>
    <row r="1187" ht="11.25" customHeight="1"/>
    <row r="1188" ht="11.25" customHeight="1"/>
    <row r="1189" ht="11.25" customHeight="1"/>
    <row r="1190" ht="11.25" customHeight="1"/>
    <row r="1191" ht="11.25" customHeight="1"/>
    <row r="1192" ht="11.25" customHeight="1"/>
    <row r="1193" ht="11.25" customHeight="1"/>
    <row r="1194" ht="11.25" customHeight="1"/>
    <row r="1195" ht="11.25" customHeight="1"/>
    <row r="1196" ht="11.25" customHeight="1"/>
    <row r="1197" ht="11.25" customHeight="1"/>
    <row r="1198" ht="11.25" customHeight="1"/>
    <row r="1199" ht="11.25" customHeight="1"/>
    <row r="1200" ht="11.25" customHeight="1"/>
    <row r="1201" ht="11.25" customHeight="1"/>
    <row r="1202" ht="11.25" customHeight="1"/>
    <row r="1203" ht="11.25" customHeight="1"/>
    <row r="1204" ht="11.25" customHeight="1"/>
    <row r="1205" ht="11.25" customHeight="1"/>
    <row r="1206" ht="11.25" customHeight="1"/>
    <row r="1207" ht="11.25" customHeight="1"/>
    <row r="1208" ht="11.25" customHeight="1"/>
    <row r="1209" ht="11.25" customHeight="1"/>
    <row r="1210" ht="11.25" customHeight="1"/>
    <row r="1211" ht="11.25" customHeight="1"/>
    <row r="1212" ht="11.25" customHeight="1"/>
    <row r="1213" ht="11.25" customHeight="1"/>
    <row r="1214" ht="11.25" customHeight="1"/>
    <row r="1215" ht="11.25" customHeight="1"/>
    <row r="1216" ht="11.25" customHeight="1"/>
    <row r="1217" ht="11.25" customHeight="1"/>
    <row r="1218" ht="11.25" customHeight="1"/>
    <row r="1219" ht="11.25" customHeight="1"/>
    <row r="1220" ht="11.25" customHeight="1"/>
    <row r="1221" ht="11.25" customHeight="1"/>
    <row r="1222" ht="11.25" customHeight="1"/>
    <row r="1223" ht="11.25" customHeight="1"/>
    <row r="1224" ht="11.25" customHeight="1"/>
    <row r="1225" ht="11.25" customHeight="1"/>
    <row r="1226" ht="11.25" customHeight="1"/>
    <row r="1227" ht="11.25" customHeight="1"/>
    <row r="1228" ht="11.25" customHeight="1"/>
    <row r="1229" ht="11.25" customHeight="1"/>
    <row r="1230" ht="11.25" customHeight="1"/>
    <row r="1231" ht="11.25" customHeight="1"/>
    <row r="1232" ht="11.25" customHeight="1"/>
    <row r="1233" ht="11.25" customHeight="1"/>
    <row r="1234" ht="11.25" customHeight="1"/>
    <row r="1235" ht="11.25" customHeight="1"/>
    <row r="1236" ht="11.25" customHeight="1"/>
    <row r="1237" ht="11.25" customHeight="1"/>
    <row r="1238" ht="11.25" customHeight="1"/>
    <row r="1239" ht="11.25" customHeight="1"/>
    <row r="1240" ht="11.25" customHeight="1"/>
    <row r="1241" ht="11.25" customHeight="1"/>
    <row r="1242" ht="11.25" customHeight="1"/>
    <row r="1243" ht="11.25" customHeight="1"/>
    <row r="1244" ht="11.25" customHeight="1"/>
    <row r="1245" ht="11.25" customHeight="1"/>
    <row r="1246" ht="11.25" customHeight="1"/>
    <row r="1247" ht="11.25" customHeight="1"/>
    <row r="1248" ht="11.25" customHeight="1"/>
    <row r="1249" ht="11.25" customHeight="1"/>
    <row r="1250" ht="11.25" customHeight="1"/>
    <row r="1251" ht="11.25" customHeight="1"/>
    <row r="1252" ht="11.25" customHeight="1"/>
    <row r="1253" ht="11.25" customHeight="1"/>
    <row r="1254" ht="11.25" customHeight="1"/>
    <row r="1255" ht="11.25" customHeight="1"/>
    <row r="1256" ht="11.25" customHeight="1"/>
    <row r="1257" ht="11.25" customHeight="1"/>
    <row r="1258" ht="11.25" customHeight="1"/>
    <row r="1259" ht="11.25" customHeight="1"/>
    <row r="1260" ht="11.25" customHeight="1"/>
    <row r="1261" ht="11.25" customHeight="1"/>
    <row r="1262" ht="11.25" customHeight="1"/>
    <row r="1263" ht="11.25" customHeight="1"/>
    <row r="1264" ht="11.25" customHeight="1"/>
    <row r="1265" ht="11.25" customHeight="1"/>
    <row r="1266" ht="11.25" customHeight="1"/>
    <row r="1267" ht="11.25" customHeight="1"/>
    <row r="1268" ht="11.25" customHeight="1"/>
    <row r="1269" ht="11.25" customHeight="1"/>
    <row r="1270" ht="11.25" customHeight="1"/>
    <row r="1271" ht="11.25" customHeight="1"/>
    <row r="1272" ht="11.25" customHeight="1"/>
    <row r="1273" ht="11.25" customHeight="1"/>
    <row r="1274" ht="11.25" customHeight="1"/>
    <row r="1275" ht="11.25" customHeight="1"/>
    <row r="1276" ht="11.25" customHeight="1"/>
    <row r="1277" ht="11.25" customHeight="1"/>
    <row r="1278" ht="11.25" customHeight="1"/>
    <row r="1279" ht="11.25" customHeight="1"/>
    <row r="1280" ht="11.25" customHeight="1"/>
    <row r="1281" ht="11.25" customHeight="1"/>
    <row r="1282" ht="11.25" customHeight="1"/>
    <row r="1283" ht="11.25" customHeight="1"/>
    <row r="1284" ht="11.25" customHeight="1"/>
    <row r="1285" ht="11.25" customHeight="1"/>
    <row r="1286" ht="11.25" customHeight="1"/>
    <row r="1287" ht="11.25" customHeight="1"/>
  </sheetData>
  <mergeCells count="104">
    <mergeCell ref="A10:A39"/>
    <mergeCell ref="C10:C18"/>
    <mergeCell ref="K12:P12"/>
    <mergeCell ref="E28:J28"/>
    <mergeCell ref="AI33:AN33"/>
    <mergeCell ref="K28:P28"/>
    <mergeCell ref="C5:C8"/>
    <mergeCell ref="E5:J5"/>
    <mergeCell ref="K5:P5"/>
    <mergeCell ref="Q5:V5"/>
    <mergeCell ref="W5:AB5"/>
    <mergeCell ref="AC5:AH5"/>
    <mergeCell ref="Q28:V28"/>
    <mergeCell ref="W10:AB10"/>
    <mergeCell ref="AI5:AN5"/>
    <mergeCell ref="W28:AB28"/>
    <mergeCell ref="E20:J20"/>
    <mergeCell ref="K25:P25"/>
    <mergeCell ref="E25:J25"/>
    <mergeCell ref="K15:P15"/>
    <mergeCell ref="E10:J10"/>
    <mergeCell ref="K10:P10"/>
    <mergeCell ref="D39:BA39"/>
    <mergeCell ref="AO5:AT5"/>
    <mergeCell ref="A1:BA1"/>
    <mergeCell ref="E3:J3"/>
    <mergeCell ref="K3:P3"/>
    <mergeCell ref="Q3:V3"/>
    <mergeCell ref="W3:AB3"/>
    <mergeCell ref="AC3:AH3"/>
    <mergeCell ref="AI3:AN3"/>
    <mergeCell ref="AO3:AT3"/>
    <mergeCell ref="AU3:AZ3"/>
    <mergeCell ref="Q40:V41"/>
    <mergeCell ref="W40:AB41"/>
    <mergeCell ref="AC40:AH41"/>
    <mergeCell ref="AI40:AN41"/>
    <mergeCell ref="AO40:AT41"/>
    <mergeCell ref="AU40:AZ41"/>
    <mergeCell ref="AU5:AZ5"/>
    <mergeCell ref="Q7:V7"/>
    <mergeCell ref="W7:AB7"/>
    <mergeCell ref="AC18:AH18"/>
    <mergeCell ref="AO15:AT15"/>
    <mergeCell ref="AU18:AZ18"/>
    <mergeCell ref="Q20:V20"/>
    <mergeCell ref="AI22:AN22"/>
    <mergeCell ref="AI15:AN15"/>
    <mergeCell ref="AC25:AH25"/>
    <mergeCell ref="W18:AB18"/>
    <mergeCell ref="Q15:V15"/>
    <mergeCell ref="W25:AB25"/>
    <mergeCell ref="AC10:AH10"/>
    <mergeCell ref="W22:AB22"/>
    <mergeCell ref="AC22:AH22"/>
    <mergeCell ref="AU37:AZ37"/>
    <mergeCell ref="C47:AZ47"/>
    <mergeCell ref="E15:J15"/>
    <mergeCell ref="AC33:AH33"/>
    <mergeCell ref="AU31:AZ31"/>
    <mergeCell ref="AU44:AZ44"/>
    <mergeCell ref="E45:J45"/>
    <mergeCell ref="K45:P45"/>
    <mergeCell ref="Q45:V45"/>
    <mergeCell ref="W45:AB45"/>
    <mergeCell ref="AC45:AH45"/>
    <mergeCell ref="AI45:AN45"/>
    <mergeCell ref="AO45:AT45"/>
    <mergeCell ref="AU45:AZ45"/>
    <mergeCell ref="AI42:AN43"/>
    <mergeCell ref="AU42:AZ43"/>
    <mergeCell ref="E44:J44"/>
    <mergeCell ref="K44:P44"/>
    <mergeCell ref="Q44:V44"/>
    <mergeCell ref="W44:AB44"/>
    <mergeCell ref="E42:J43"/>
    <mergeCell ref="K42:P43"/>
    <mergeCell ref="Q42:V43"/>
    <mergeCell ref="W42:AB43"/>
    <mergeCell ref="AC42:AH43"/>
    <mergeCell ref="Q10:V10"/>
    <mergeCell ref="AI44:AN44"/>
    <mergeCell ref="AO44:AT44"/>
    <mergeCell ref="C42:C43"/>
    <mergeCell ref="AO31:AT31"/>
    <mergeCell ref="AU15:AZ15"/>
    <mergeCell ref="K22:P22"/>
    <mergeCell ref="Q18:V18"/>
    <mergeCell ref="AC44:AH44"/>
    <mergeCell ref="Q31:V31"/>
    <mergeCell ref="E18:J18"/>
    <mergeCell ref="AC15:AH15"/>
    <mergeCell ref="AC31:AH31"/>
    <mergeCell ref="W31:AB31"/>
    <mergeCell ref="AI18:AN18"/>
    <mergeCell ref="E12:J12"/>
    <mergeCell ref="K20:P20"/>
    <mergeCell ref="AO42:AT43"/>
    <mergeCell ref="AI20:AN20"/>
    <mergeCell ref="AO35:AT35"/>
    <mergeCell ref="AO37:AT37"/>
    <mergeCell ref="C40:C41"/>
    <mergeCell ref="E40:J41"/>
    <mergeCell ref="K40:P41"/>
  </mergeCells>
  <printOptions horizontalCentered="1" verticalCentered="1"/>
  <pageMargins left="0.25" right="0.25" top="0.75" bottom="0.75" header="0.3" footer="0.3"/>
  <pageSetup scale="53" orientation="landscape" r:id="rId1"/>
  <headerFooter alignWithMargins="0"/>
  <colBreaks count="1" manualBreakCount="1">
    <brk id="53" max="1048575" man="1"/>
  </colBreaks>
  <ignoredErrors>
    <ignoredError sqref="BB4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5"/>
  <sheetViews>
    <sheetView zoomScale="110" zoomScaleNormal="110" workbookViewId="0">
      <selection activeCell="B75" sqref="B75"/>
    </sheetView>
  </sheetViews>
  <sheetFormatPr baseColWidth="10" defaultRowHeight="12.75"/>
  <cols>
    <col min="2" max="2" width="37.140625" style="74" customWidth="1"/>
    <col min="3" max="3" width="40.140625" style="76" customWidth="1"/>
    <col min="4" max="4" width="19.7109375" bestFit="1" customWidth="1"/>
    <col min="8" max="8" width="7.42578125" customWidth="1"/>
    <col min="10" max="10" width="16" bestFit="1" customWidth="1"/>
  </cols>
  <sheetData>
    <row r="1" spans="1:10" ht="38.25">
      <c r="A1" s="72" t="s">
        <v>68</v>
      </c>
      <c r="B1" s="73" t="s">
        <v>69</v>
      </c>
      <c r="C1" s="73" t="s">
        <v>90</v>
      </c>
      <c r="D1" s="73" t="s">
        <v>100</v>
      </c>
      <c r="E1" s="73" t="s">
        <v>107</v>
      </c>
      <c r="G1" s="99" t="s">
        <v>125</v>
      </c>
      <c r="H1" s="100" t="s">
        <v>126</v>
      </c>
      <c r="I1" s="101" t="s">
        <v>124</v>
      </c>
      <c r="J1" s="102" t="s">
        <v>127</v>
      </c>
    </row>
    <row r="2" spans="1:10">
      <c r="A2">
        <v>1</v>
      </c>
      <c r="B2" s="77" t="s">
        <v>70</v>
      </c>
      <c r="C2" s="85" t="s">
        <v>91</v>
      </c>
      <c r="D2" s="78" t="s">
        <v>101</v>
      </c>
      <c r="E2" s="84" t="s">
        <v>120</v>
      </c>
      <c r="G2" s="92" t="s">
        <v>130</v>
      </c>
      <c r="H2" s="93">
        <f>COUNTIF(E:E,"P")</f>
        <v>21</v>
      </c>
      <c r="I2" s="94">
        <f>H2/H5</f>
        <v>0.40384615384615385</v>
      </c>
      <c r="J2" s="95">
        <v>30</v>
      </c>
    </row>
    <row r="3" spans="1:10">
      <c r="A3">
        <v>1</v>
      </c>
      <c r="B3" s="77" t="s">
        <v>108</v>
      </c>
      <c r="C3" s="86" t="s">
        <v>115</v>
      </c>
      <c r="D3" s="78" t="s">
        <v>101</v>
      </c>
      <c r="E3" s="84" t="s">
        <v>121</v>
      </c>
      <c r="G3" s="92" t="s">
        <v>128</v>
      </c>
      <c r="H3" s="93">
        <f>COUNTIF(E:E,"H")</f>
        <v>18</v>
      </c>
      <c r="I3" s="94">
        <f>H3/H5</f>
        <v>0.34615384615384615</v>
      </c>
      <c r="J3" s="95">
        <v>40</v>
      </c>
    </row>
    <row r="4" spans="1:10">
      <c r="A4">
        <v>1</v>
      </c>
      <c r="B4" s="77" t="s">
        <v>25</v>
      </c>
      <c r="C4" s="85" t="s">
        <v>91</v>
      </c>
      <c r="D4" s="78" t="s">
        <v>102</v>
      </c>
      <c r="E4" s="84" t="s">
        <v>120</v>
      </c>
      <c r="G4" s="92" t="s">
        <v>129</v>
      </c>
      <c r="H4" s="93">
        <f>COUNTIF(E:E,"R")</f>
        <v>13</v>
      </c>
      <c r="I4" s="94">
        <f>H4/H5</f>
        <v>0.25</v>
      </c>
      <c r="J4" s="95">
        <v>30</v>
      </c>
    </row>
    <row r="5" spans="1:10" ht="13.5" thickBot="1">
      <c r="A5">
        <v>1</v>
      </c>
      <c r="B5" s="77" t="s">
        <v>26</v>
      </c>
      <c r="C5" s="86" t="s">
        <v>115</v>
      </c>
      <c r="D5" s="78" t="s">
        <v>101</v>
      </c>
      <c r="E5" s="84" t="s">
        <v>120</v>
      </c>
      <c r="G5" s="96"/>
      <c r="H5" s="97">
        <f>SUM(H2:H4)</f>
        <v>52</v>
      </c>
      <c r="I5" s="97"/>
      <c r="J5" s="98"/>
    </row>
    <row r="6" spans="1:10">
      <c r="A6" s="78">
        <v>1</v>
      </c>
      <c r="B6" s="77" t="s">
        <v>56</v>
      </c>
      <c r="C6" s="86" t="s">
        <v>116</v>
      </c>
      <c r="D6" s="78" t="s">
        <v>102</v>
      </c>
      <c r="E6" s="84" t="s">
        <v>121</v>
      </c>
    </row>
    <row r="7" spans="1:10">
      <c r="A7">
        <v>1</v>
      </c>
      <c r="B7" s="77" t="s">
        <v>33</v>
      </c>
      <c r="C7" s="86" t="s">
        <v>117</v>
      </c>
      <c r="D7" s="78" t="s">
        <v>101</v>
      </c>
      <c r="E7" s="84" t="s">
        <v>121</v>
      </c>
    </row>
    <row r="8" spans="1:10">
      <c r="A8">
        <v>1</v>
      </c>
      <c r="B8" s="83" t="s">
        <v>28</v>
      </c>
      <c r="C8" s="85" t="s">
        <v>91</v>
      </c>
      <c r="D8" s="78" t="s">
        <v>103</v>
      </c>
      <c r="E8" s="84" t="s">
        <v>122</v>
      </c>
    </row>
    <row r="9" spans="1:10">
      <c r="A9">
        <v>1</v>
      </c>
      <c r="B9" s="78" t="s">
        <v>18</v>
      </c>
      <c r="C9" s="86" t="s">
        <v>118</v>
      </c>
      <c r="D9" s="78"/>
      <c r="E9" s="84" t="s">
        <v>123</v>
      </c>
    </row>
    <row r="10" spans="1:10" s="78" customFormat="1" ht="17.100000000000001" customHeight="1">
      <c r="A10" s="78">
        <v>2</v>
      </c>
      <c r="B10" s="77" t="s">
        <v>71</v>
      </c>
      <c r="C10" s="85" t="s">
        <v>91</v>
      </c>
      <c r="D10" s="78" t="s">
        <v>102</v>
      </c>
      <c r="E10" s="81" t="s">
        <v>122</v>
      </c>
    </row>
    <row r="11" spans="1:10" s="78" customFormat="1">
      <c r="A11" s="78">
        <v>2</v>
      </c>
      <c r="B11" s="77" t="s">
        <v>72</v>
      </c>
      <c r="C11" s="85" t="s">
        <v>92</v>
      </c>
      <c r="D11" s="78" t="s">
        <v>102</v>
      </c>
      <c r="E11" s="81" t="s">
        <v>122</v>
      </c>
    </row>
    <row r="12" spans="1:10" s="78" customFormat="1">
      <c r="A12" s="78">
        <v>2</v>
      </c>
      <c r="B12" s="77" t="s">
        <v>29</v>
      </c>
      <c r="C12" s="85" t="s">
        <v>93</v>
      </c>
      <c r="D12" s="78" t="s">
        <v>104</v>
      </c>
      <c r="E12" s="81" t="s">
        <v>120</v>
      </c>
    </row>
    <row r="13" spans="1:10" s="78" customFormat="1">
      <c r="A13" s="78">
        <v>2</v>
      </c>
      <c r="B13" s="77" t="s">
        <v>30</v>
      </c>
      <c r="C13" s="86" t="s">
        <v>115</v>
      </c>
      <c r="D13" s="78" t="s">
        <v>105</v>
      </c>
      <c r="E13" s="81" t="s">
        <v>121</v>
      </c>
    </row>
    <row r="14" spans="1:10" s="78" customFormat="1">
      <c r="A14" s="78">
        <v>2</v>
      </c>
      <c r="B14" s="77" t="s">
        <v>31</v>
      </c>
      <c r="C14" s="86" t="s">
        <v>115</v>
      </c>
      <c r="D14" s="78" t="s">
        <v>101</v>
      </c>
      <c r="E14" s="81" t="s">
        <v>121</v>
      </c>
    </row>
    <row r="15" spans="1:10" s="78" customFormat="1">
      <c r="A15" s="78">
        <v>2</v>
      </c>
      <c r="B15" s="77" t="s">
        <v>32</v>
      </c>
      <c r="C15" s="86" t="s">
        <v>117</v>
      </c>
      <c r="D15" s="78" t="s">
        <v>101</v>
      </c>
      <c r="E15" s="81" t="s">
        <v>122</v>
      </c>
    </row>
    <row r="16" spans="1:10" s="78" customFormat="1">
      <c r="A16" s="78">
        <v>2</v>
      </c>
      <c r="B16" s="77" t="s">
        <v>27</v>
      </c>
      <c r="C16" s="86" t="s">
        <v>117</v>
      </c>
      <c r="D16" s="78" t="s">
        <v>101</v>
      </c>
      <c r="E16" s="81" t="s">
        <v>121</v>
      </c>
    </row>
    <row r="17" spans="1:5" s="78" customFormat="1">
      <c r="A17" s="78">
        <v>2</v>
      </c>
      <c r="B17" s="78" t="s">
        <v>19</v>
      </c>
      <c r="C17" s="86" t="s">
        <v>118</v>
      </c>
      <c r="E17" s="81" t="s">
        <v>123</v>
      </c>
    </row>
    <row r="18" spans="1:5" s="78" customFormat="1" ht="15.75">
      <c r="A18" s="78">
        <v>3</v>
      </c>
      <c r="B18" s="82" t="s">
        <v>34</v>
      </c>
      <c r="C18" s="86" t="s">
        <v>117</v>
      </c>
      <c r="D18" s="78" t="s">
        <v>101</v>
      </c>
      <c r="E18" s="81" t="s">
        <v>121</v>
      </c>
    </row>
    <row r="19" spans="1:5" s="78" customFormat="1" ht="15.75">
      <c r="A19" s="78">
        <v>3</v>
      </c>
      <c r="B19" s="82" t="s">
        <v>73</v>
      </c>
      <c r="C19" s="85" t="s">
        <v>93</v>
      </c>
      <c r="D19" s="78" t="s">
        <v>101</v>
      </c>
      <c r="E19" s="81" t="s">
        <v>122</v>
      </c>
    </row>
    <row r="20" spans="1:5" s="78" customFormat="1" ht="15.75">
      <c r="A20" s="78">
        <v>3</v>
      </c>
      <c r="B20" s="82" t="s">
        <v>74</v>
      </c>
      <c r="C20" s="85" t="s">
        <v>91</v>
      </c>
      <c r="D20" s="79" t="s">
        <v>104</v>
      </c>
      <c r="E20" s="81" t="s">
        <v>121</v>
      </c>
    </row>
    <row r="21" spans="1:5" s="78" customFormat="1" ht="15.75">
      <c r="A21" s="78">
        <v>3</v>
      </c>
      <c r="B21" s="82" t="s">
        <v>35</v>
      </c>
      <c r="C21" s="85" t="s">
        <v>94</v>
      </c>
      <c r="D21" s="78" t="s">
        <v>101</v>
      </c>
      <c r="E21" s="81" t="s">
        <v>120</v>
      </c>
    </row>
    <row r="22" spans="1:5" s="78" customFormat="1" ht="31.5">
      <c r="A22" s="78">
        <v>3</v>
      </c>
      <c r="B22" s="82" t="s">
        <v>109</v>
      </c>
      <c r="C22" s="86" t="s">
        <v>115</v>
      </c>
      <c r="D22" s="78" t="s">
        <v>105</v>
      </c>
      <c r="E22" s="81" t="s">
        <v>121</v>
      </c>
    </row>
    <row r="23" spans="1:5" s="78" customFormat="1" ht="31.5">
      <c r="A23" s="78">
        <v>3</v>
      </c>
      <c r="B23" s="82" t="s">
        <v>110</v>
      </c>
      <c r="C23" s="86" t="s">
        <v>117</v>
      </c>
      <c r="D23" s="78" t="s">
        <v>101</v>
      </c>
      <c r="E23" s="81" t="s">
        <v>120</v>
      </c>
    </row>
    <row r="24" spans="1:5" s="78" customFormat="1" ht="15.75">
      <c r="A24" s="78">
        <v>3</v>
      </c>
      <c r="B24" s="82" t="s">
        <v>6</v>
      </c>
      <c r="C24" s="86" t="s">
        <v>118</v>
      </c>
    </row>
    <row r="25" spans="1:5" s="78" customFormat="1" ht="15.75">
      <c r="A25" s="78">
        <v>3</v>
      </c>
      <c r="B25" s="82" t="s">
        <v>20</v>
      </c>
      <c r="C25" s="86" t="s">
        <v>118</v>
      </c>
    </row>
    <row r="26" spans="1:5" s="78" customFormat="1" ht="15.75">
      <c r="A26" s="78">
        <v>4</v>
      </c>
      <c r="B26" s="82" t="s">
        <v>36</v>
      </c>
      <c r="C26" s="85" t="s">
        <v>94</v>
      </c>
      <c r="D26" s="78" t="s">
        <v>102</v>
      </c>
      <c r="E26" s="81" t="s">
        <v>122</v>
      </c>
    </row>
    <row r="27" spans="1:5" s="78" customFormat="1" ht="15.75">
      <c r="A27" s="78">
        <v>4</v>
      </c>
      <c r="B27" s="82" t="s">
        <v>37</v>
      </c>
      <c r="C27" s="85" t="s">
        <v>94</v>
      </c>
      <c r="D27" s="78" t="s">
        <v>101</v>
      </c>
      <c r="E27" s="81" t="s">
        <v>120</v>
      </c>
    </row>
    <row r="28" spans="1:5" s="78" customFormat="1" ht="15.75">
      <c r="A28" s="78">
        <v>4</v>
      </c>
      <c r="B28" s="82" t="s">
        <v>38</v>
      </c>
      <c r="C28" s="86" t="s">
        <v>117</v>
      </c>
      <c r="D28" s="78" t="s">
        <v>105</v>
      </c>
      <c r="E28" s="81" t="s">
        <v>120</v>
      </c>
    </row>
    <row r="29" spans="1:5" s="78" customFormat="1" ht="15.75">
      <c r="A29" s="78">
        <v>4</v>
      </c>
      <c r="B29" s="82" t="s">
        <v>39</v>
      </c>
      <c r="C29" s="86" t="s">
        <v>115</v>
      </c>
      <c r="D29" s="78" t="s">
        <v>105</v>
      </c>
      <c r="E29" s="81" t="s">
        <v>121</v>
      </c>
    </row>
    <row r="30" spans="1:5" s="78" customFormat="1" ht="15.75">
      <c r="A30" s="78">
        <v>4</v>
      </c>
      <c r="B30" s="82" t="s">
        <v>111</v>
      </c>
      <c r="C30" s="86" t="s">
        <v>117</v>
      </c>
      <c r="D30" s="78" t="s">
        <v>101</v>
      </c>
      <c r="E30" s="81" t="s">
        <v>121</v>
      </c>
    </row>
    <row r="31" spans="1:5" s="78" customFormat="1" ht="15.75">
      <c r="A31" s="78">
        <v>4</v>
      </c>
      <c r="B31" s="82" t="s">
        <v>7</v>
      </c>
      <c r="C31" s="86" t="s">
        <v>118</v>
      </c>
      <c r="E31" s="81" t="s">
        <v>123</v>
      </c>
    </row>
    <row r="32" spans="1:5" s="78" customFormat="1" ht="15.75">
      <c r="A32" s="78">
        <v>4</v>
      </c>
      <c r="B32" s="82" t="s">
        <v>112</v>
      </c>
      <c r="C32" s="86" t="s">
        <v>118</v>
      </c>
      <c r="E32" s="81" t="s">
        <v>123</v>
      </c>
    </row>
    <row r="33" spans="1:5" s="78" customFormat="1" ht="15.75">
      <c r="A33" s="78">
        <v>4</v>
      </c>
      <c r="B33" s="82" t="s">
        <v>48</v>
      </c>
      <c r="C33" s="86" t="s">
        <v>117</v>
      </c>
      <c r="D33" s="78" t="s">
        <v>101</v>
      </c>
      <c r="E33" s="81" t="s">
        <v>122</v>
      </c>
    </row>
    <row r="34" spans="1:5" s="78" customFormat="1" ht="25.5">
      <c r="A34" s="78">
        <v>5</v>
      </c>
      <c r="B34" s="82" t="s">
        <v>40</v>
      </c>
      <c r="C34" s="85" t="s">
        <v>95</v>
      </c>
      <c r="D34" s="78" t="s">
        <v>102</v>
      </c>
      <c r="E34" s="81" t="s">
        <v>122</v>
      </c>
    </row>
    <row r="35" spans="1:5" s="78" customFormat="1" ht="15.75">
      <c r="A35" s="78">
        <v>5</v>
      </c>
      <c r="B35" s="82" t="s">
        <v>41</v>
      </c>
      <c r="C35" s="85" t="s">
        <v>96</v>
      </c>
      <c r="D35" s="80" t="s">
        <v>104</v>
      </c>
      <c r="E35" s="81" t="s">
        <v>121</v>
      </c>
    </row>
    <row r="36" spans="1:5" s="78" customFormat="1" ht="15.75">
      <c r="A36" s="78">
        <v>5</v>
      </c>
      <c r="B36" s="82" t="s">
        <v>42</v>
      </c>
      <c r="C36" s="86" t="s">
        <v>117</v>
      </c>
      <c r="D36" s="78" t="s">
        <v>101</v>
      </c>
      <c r="E36" s="81" t="s">
        <v>121</v>
      </c>
    </row>
    <row r="37" spans="1:5" s="78" customFormat="1" ht="31.5">
      <c r="A37" s="78">
        <v>5</v>
      </c>
      <c r="B37" s="82" t="s">
        <v>43</v>
      </c>
      <c r="C37" s="86" t="s">
        <v>115</v>
      </c>
      <c r="D37" s="78" t="s">
        <v>105</v>
      </c>
      <c r="E37" s="81" t="s">
        <v>121</v>
      </c>
    </row>
    <row r="38" spans="1:5" s="78" customFormat="1" ht="15.75">
      <c r="A38" s="78">
        <v>5</v>
      </c>
      <c r="B38" s="82" t="s">
        <v>44</v>
      </c>
      <c r="C38" s="86" t="s">
        <v>117</v>
      </c>
      <c r="D38" s="78" t="s">
        <v>101</v>
      </c>
      <c r="E38" s="81" t="s">
        <v>121</v>
      </c>
    </row>
    <row r="39" spans="1:5" s="78" customFormat="1" ht="15.75">
      <c r="A39" s="78">
        <v>5</v>
      </c>
      <c r="B39" s="82" t="s">
        <v>57</v>
      </c>
      <c r="C39" s="86" t="s">
        <v>117</v>
      </c>
      <c r="D39" s="78" t="s">
        <v>101</v>
      </c>
      <c r="E39" s="81" t="s">
        <v>122</v>
      </c>
    </row>
    <row r="40" spans="1:5" s="78" customFormat="1" ht="15.75">
      <c r="A40" s="78">
        <v>5</v>
      </c>
      <c r="B40" s="82" t="s">
        <v>67</v>
      </c>
      <c r="C40" s="86" t="s">
        <v>117</v>
      </c>
      <c r="E40" s="81" t="s">
        <v>120</v>
      </c>
    </row>
    <row r="41" spans="1:5" s="78" customFormat="1" ht="31.5">
      <c r="A41" s="78">
        <v>5</v>
      </c>
      <c r="B41" s="82" t="s">
        <v>22</v>
      </c>
      <c r="C41" s="86" t="s">
        <v>118</v>
      </c>
      <c r="E41" s="81" t="s">
        <v>123</v>
      </c>
    </row>
    <row r="42" spans="1:5" s="78" customFormat="1" ht="31.5">
      <c r="A42" s="78">
        <v>6</v>
      </c>
      <c r="B42" s="82" t="s">
        <v>45</v>
      </c>
      <c r="C42" s="86" t="s">
        <v>119</v>
      </c>
      <c r="D42" s="78" t="s">
        <v>105</v>
      </c>
      <c r="E42" s="81" t="s">
        <v>121</v>
      </c>
    </row>
    <row r="43" spans="1:5" s="78" customFormat="1" ht="25.5">
      <c r="A43" s="78">
        <v>6</v>
      </c>
      <c r="B43" s="82" t="s">
        <v>46</v>
      </c>
      <c r="C43" s="85" t="s">
        <v>95</v>
      </c>
      <c r="D43" s="78" t="s">
        <v>101</v>
      </c>
      <c r="E43" s="81" t="s">
        <v>120</v>
      </c>
    </row>
    <row r="44" spans="1:5" s="78" customFormat="1" ht="31.5">
      <c r="A44" s="78">
        <v>6</v>
      </c>
      <c r="B44" s="82" t="s">
        <v>47</v>
      </c>
      <c r="C44" s="85" t="s">
        <v>95</v>
      </c>
      <c r="D44" s="78" t="s">
        <v>105</v>
      </c>
      <c r="E44" s="81" t="s">
        <v>121</v>
      </c>
    </row>
    <row r="45" spans="1:5" s="78" customFormat="1" ht="31.5">
      <c r="A45" s="78">
        <v>6</v>
      </c>
      <c r="B45" s="82" t="s">
        <v>49</v>
      </c>
      <c r="C45" s="86" t="s">
        <v>115</v>
      </c>
      <c r="D45" s="78" t="s">
        <v>105</v>
      </c>
      <c r="E45" s="81" t="s">
        <v>121</v>
      </c>
    </row>
    <row r="46" spans="1:5" s="78" customFormat="1" ht="15.75">
      <c r="A46" s="78">
        <v>6</v>
      </c>
      <c r="B46" s="82" t="s">
        <v>50</v>
      </c>
      <c r="C46" s="86" t="s">
        <v>117</v>
      </c>
      <c r="D46" s="78" t="s">
        <v>101</v>
      </c>
      <c r="E46" s="81" t="s">
        <v>120</v>
      </c>
    </row>
    <row r="47" spans="1:5" s="78" customFormat="1" ht="31.5">
      <c r="A47" s="78">
        <v>6</v>
      </c>
      <c r="B47" s="82" t="s">
        <v>23</v>
      </c>
      <c r="C47" s="86" t="s">
        <v>118</v>
      </c>
    </row>
    <row r="48" spans="1:5" s="78" customFormat="1" ht="25.5">
      <c r="A48" s="78">
        <v>7</v>
      </c>
      <c r="B48" s="82" t="s">
        <v>51</v>
      </c>
      <c r="C48" s="85" t="s">
        <v>95</v>
      </c>
      <c r="D48" s="78" t="s">
        <v>105</v>
      </c>
      <c r="E48" s="81" t="s">
        <v>120</v>
      </c>
    </row>
    <row r="49" spans="1:5" s="78" customFormat="1" ht="15.75">
      <c r="A49" s="91">
        <v>7</v>
      </c>
      <c r="B49" s="82" t="s">
        <v>52</v>
      </c>
      <c r="C49" s="86" t="s">
        <v>117</v>
      </c>
      <c r="D49" s="78" t="s">
        <v>102</v>
      </c>
      <c r="E49" s="81" t="s">
        <v>122</v>
      </c>
    </row>
    <row r="50" spans="1:5" s="78" customFormat="1" ht="15.75">
      <c r="A50" s="78">
        <v>7</v>
      </c>
      <c r="B50" s="82" t="s">
        <v>113</v>
      </c>
      <c r="C50" s="86" t="s">
        <v>118</v>
      </c>
      <c r="E50" s="81" t="s">
        <v>123</v>
      </c>
    </row>
    <row r="51" spans="1:5" s="78" customFormat="1" ht="15.75">
      <c r="A51" s="78">
        <v>7</v>
      </c>
      <c r="B51" s="82" t="s">
        <v>75</v>
      </c>
      <c r="C51" s="86"/>
      <c r="D51" s="78" t="s">
        <v>101</v>
      </c>
    </row>
    <row r="52" spans="1:5" ht="25.5">
      <c r="A52">
        <v>8</v>
      </c>
      <c r="B52" s="82" t="s">
        <v>54</v>
      </c>
      <c r="C52" s="85" t="s">
        <v>95</v>
      </c>
      <c r="D52" s="80" t="s">
        <v>105</v>
      </c>
      <c r="E52" s="84" t="s">
        <v>120</v>
      </c>
    </row>
    <row r="53" spans="1:5" ht="31.5">
      <c r="A53">
        <v>8</v>
      </c>
      <c r="B53" s="82" t="s">
        <v>76</v>
      </c>
      <c r="C53" s="85" t="s">
        <v>97</v>
      </c>
      <c r="D53" s="78" t="s">
        <v>102</v>
      </c>
      <c r="E53" s="84" t="s">
        <v>120</v>
      </c>
    </row>
    <row r="54" spans="1:5" ht="15.75">
      <c r="A54">
        <v>8</v>
      </c>
      <c r="B54" s="82" t="s">
        <v>114</v>
      </c>
      <c r="C54" s="86" t="s">
        <v>118</v>
      </c>
      <c r="D54" s="78"/>
      <c r="E54" s="84" t="s">
        <v>123</v>
      </c>
    </row>
    <row r="55" spans="1:5" ht="15.75">
      <c r="A55">
        <v>8</v>
      </c>
      <c r="B55" s="82" t="s">
        <v>75</v>
      </c>
      <c r="D55" t="s">
        <v>101</v>
      </c>
    </row>
    <row r="56" spans="1:5" ht="15.75">
      <c r="A56">
        <v>8</v>
      </c>
      <c r="B56" s="82" t="s">
        <v>131</v>
      </c>
      <c r="E56" s="84" t="s">
        <v>122</v>
      </c>
    </row>
    <row r="57" spans="1:5" ht="15.75">
      <c r="B57" s="82"/>
    </row>
    <row r="59" spans="1:5" ht="15.75">
      <c r="B59" s="75" t="s">
        <v>77</v>
      </c>
    </row>
    <row r="61" spans="1:5">
      <c r="B61" s="115" t="s">
        <v>78</v>
      </c>
      <c r="C61" s="89"/>
      <c r="D61" s="87"/>
      <c r="E61" s="87"/>
    </row>
    <row r="62" spans="1:5">
      <c r="B62" s="88" t="s">
        <v>79</v>
      </c>
      <c r="C62" s="89" t="s">
        <v>98</v>
      </c>
      <c r="D62" s="87" t="s">
        <v>106</v>
      </c>
      <c r="E62" s="90" t="s">
        <v>122</v>
      </c>
    </row>
    <row r="63" spans="1:5">
      <c r="B63" s="88" t="s">
        <v>80</v>
      </c>
      <c r="C63" s="89" t="s">
        <v>98</v>
      </c>
      <c r="D63" s="87" t="s">
        <v>105</v>
      </c>
      <c r="E63" s="90" t="s">
        <v>121</v>
      </c>
    </row>
    <row r="64" spans="1:5" ht="38.25">
      <c r="B64" s="114" t="s">
        <v>81</v>
      </c>
      <c r="C64" s="89" t="s">
        <v>99</v>
      </c>
      <c r="D64" s="87" t="s">
        <v>105</v>
      </c>
      <c r="E64" s="90" t="s">
        <v>121</v>
      </c>
    </row>
    <row r="65" spans="2:5">
      <c r="B65" s="114" t="s">
        <v>135</v>
      </c>
      <c r="C65" s="89"/>
      <c r="D65" s="87"/>
      <c r="E65" s="90"/>
    </row>
    <row r="67" spans="2:5" ht="31.5">
      <c r="B67" s="103" t="s">
        <v>82</v>
      </c>
      <c r="C67" s="104"/>
      <c r="D67" s="105"/>
      <c r="E67" s="105"/>
    </row>
    <row r="68" spans="2:5" ht="15.75">
      <c r="B68" s="106" t="s">
        <v>83</v>
      </c>
      <c r="C68" s="104"/>
      <c r="D68" s="105"/>
      <c r="E68" s="107" t="s">
        <v>122</v>
      </c>
    </row>
    <row r="69" spans="2:5" ht="15.75">
      <c r="B69" s="106" t="s">
        <v>84</v>
      </c>
      <c r="C69" s="104"/>
      <c r="D69" s="105"/>
      <c r="E69" s="107" t="s">
        <v>120</v>
      </c>
    </row>
    <row r="70" spans="2:5" ht="15.75">
      <c r="B70" s="106" t="s">
        <v>85</v>
      </c>
      <c r="C70" s="104"/>
      <c r="D70" s="105"/>
      <c r="E70" s="107" t="s">
        <v>121</v>
      </c>
    </row>
    <row r="72" spans="2:5">
      <c r="B72" s="108" t="s">
        <v>86</v>
      </c>
      <c r="C72" s="109"/>
      <c r="D72" s="110"/>
      <c r="E72" s="110"/>
    </row>
    <row r="73" spans="2:5" ht="14.1" customHeight="1">
      <c r="B73" s="108" t="s">
        <v>87</v>
      </c>
      <c r="C73" s="109"/>
      <c r="D73" s="110"/>
      <c r="E73" s="111" t="s">
        <v>120</v>
      </c>
    </row>
    <row r="74" spans="2:5" ht="14.1" customHeight="1">
      <c r="B74" s="108" t="s">
        <v>88</v>
      </c>
      <c r="C74" s="109"/>
      <c r="D74" s="110"/>
      <c r="E74" s="111" t="s">
        <v>120</v>
      </c>
    </row>
    <row r="75" spans="2:5" ht="26.1" customHeight="1">
      <c r="B75" s="108" t="s">
        <v>89</v>
      </c>
      <c r="C75" s="109"/>
      <c r="D75" s="110"/>
      <c r="E75" s="111" t="s">
        <v>120</v>
      </c>
    </row>
  </sheetData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"/>
  <sheetViews>
    <sheetView workbookViewId="0">
      <selection activeCell="A9" sqref="A9"/>
    </sheetView>
  </sheetViews>
  <sheetFormatPr baseColWidth="10" defaultRowHeight="12.75"/>
  <cols>
    <col min="1" max="1" width="59" bestFit="1" customWidth="1"/>
    <col min="2" max="2" width="13.42578125" bestFit="1" customWidth="1"/>
  </cols>
  <sheetData>
    <row r="1" spans="1:2" ht="20.25">
      <c r="A1" s="113" t="s">
        <v>69</v>
      </c>
      <c r="B1" s="113" t="s">
        <v>68</v>
      </c>
    </row>
    <row r="2" spans="1:2">
      <c r="A2" s="112" t="s">
        <v>52</v>
      </c>
      <c r="B2">
        <v>7</v>
      </c>
    </row>
    <row r="3" spans="1:2">
      <c r="A3" s="112" t="s">
        <v>132</v>
      </c>
      <c r="B3">
        <v>7</v>
      </c>
    </row>
    <row r="4" spans="1:2">
      <c r="A4" s="112" t="s">
        <v>133</v>
      </c>
      <c r="B4">
        <v>7</v>
      </c>
    </row>
    <row r="5" spans="1:2">
      <c r="A5" s="112" t="s">
        <v>134</v>
      </c>
      <c r="B5">
        <v>8</v>
      </c>
    </row>
  </sheetData>
  <pageMargins left="0.7" right="0.7" top="0.75" bottom="0.75" header="0.3" footer="0.3"/>
  <pageSetup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C109B0C76C284EA276F2F25D008FB6" ma:contentTypeVersion="14" ma:contentTypeDescription="Create a new document." ma:contentTypeScope="" ma:versionID="7e534477d1bed18b7de9bb4b2b867ab5">
  <xsd:schema xmlns:xsd="http://www.w3.org/2001/XMLSchema" xmlns:xs="http://www.w3.org/2001/XMLSchema" xmlns:p="http://schemas.microsoft.com/office/2006/metadata/properties" xmlns:ns3="c27f8f5d-ba8d-4c2c-bf1d-a0965ce37ff2" xmlns:ns4="eb9efd3d-f01a-4c22-b85a-11561a357b8e" targetNamespace="http://schemas.microsoft.com/office/2006/metadata/properties" ma:root="true" ma:fieldsID="0557ec60262439409a0a2d1cf6963882" ns3:_="" ns4:_="">
    <xsd:import namespace="c27f8f5d-ba8d-4c2c-bf1d-a0965ce37ff2"/>
    <xsd:import namespace="eb9efd3d-f01a-4c22-b85a-11561a357b8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7f8f5d-ba8d-4c2c-bf1d-a0965ce37f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9efd3d-f01a-4c22-b85a-11561a357b8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7EB3C2-CB0E-464A-89EA-69B4855C956A}">
  <ds:schemaRefs>
    <ds:schemaRef ds:uri="c27f8f5d-ba8d-4c2c-bf1d-a0965ce37ff2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eb9efd3d-f01a-4c22-b85a-11561a357b8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1C0901C-E771-4791-B691-1DE59993E6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7f8f5d-ba8d-4c2c-bf1d-a0965ce37ff2"/>
    <ds:schemaRef ds:uri="eb9efd3d-f01a-4c22-b85a-11561a357b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80C3A43-7BEE-42D4-AA4B-356CA5A7DB2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Plan Comunicación 2022</vt:lpstr>
      <vt:lpstr>Modelo Mixto</vt:lpstr>
      <vt:lpstr>Inglés</vt:lpstr>
      <vt:lpstr>'Plan Comunicación 2022'!Área_de_impresión</vt:lpstr>
    </vt:vector>
  </TitlesOfParts>
  <Company>Universidad La Salle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Gomez</dc:creator>
  <cp:lastModifiedBy>Ana Margarita Arias</cp:lastModifiedBy>
  <cp:lastPrinted>2022-03-29T18:26:56Z</cp:lastPrinted>
  <dcterms:created xsi:type="dcterms:W3CDTF">2000-08-03T21:16:42Z</dcterms:created>
  <dcterms:modified xsi:type="dcterms:W3CDTF">2023-03-30T20:14:01Z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0x010100C3C109B0C76C284EA276F2F25D008FB6</vt:lpwstr>
  </property>
</Properties>
</file>